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'Баллы'!$A$7:$Q$61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'XLR_NoRangeSheet'!$Y$6</definedName>
    <definedName name="S1_FName18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заданий'!$A$6:$M$59</definedName>
    <definedName name="XLR_ERRNAMESTR" hidden="1">'XLR_NoRangeSheet'!$B$5</definedName>
    <definedName name="XLR_VERSION" hidden="1">'XLR_NoRangeSheet'!$A$5</definedName>
    <definedName name="_xlnm.Print_Titles" localSheetId="0">'Баллы'!$1:$6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<sst xmlns="http://schemas.openxmlformats.org/spreadsheetml/2006/main" count="1057" uniqueCount="350">
  <si>
    <t/>
  </si>
  <si>
    <t>Среднее</t>
  </si>
  <si>
    <t>№</t>
  </si>
  <si>
    <t>* пятибальная оценка выставляется по алгебре и началам анализа в соответствии с распоряжением Рособрнадзора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</si>
  <si>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</si>
  <si>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</si>
  <si>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</si>
  <si>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</si>
  <si>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610710</t>
  </si>
  <si>
    <t>02-Математика</t>
  </si>
  <si>
    <t xml:space="preserve">24-Красноярский край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</si>
  <si>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</si>
  <si>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</si>
  <si>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</si>
  <si>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</si>
  <si>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</si>
  <si>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</si>
  <si>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</si>
  <si>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</si>
  <si>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</si>
  <si>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</si>
  <si>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</si>
  <si>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</si>
  <si>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</si>
  <si>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</si>
  <si>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</si>
  <si>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</si>
  <si>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 по алгебре</t>
  </si>
  <si>
    <t>Превичный балл по алгебре</t>
  </si>
  <si>
    <t>11А</t>
  </si>
  <si>
    <t>201</t>
  </si>
  <si>
    <t>Абраменко</t>
  </si>
  <si>
    <t>Анастасия</t>
  </si>
  <si>
    <t>Михайловна</t>
  </si>
  <si>
    <t>0404</t>
  </si>
  <si>
    <t>904123</t>
  </si>
  <si>
    <t>107</t>
  </si>
  <si>
    <t>12</t>
  </si>
  <si>
    <t>202</t>
  </si>
  <si>
    <t>Андрейчук</t>
  </si>
  <si>
    <t>Олеся</t>
  </si>
  <si>
    <t>Игоревна</t>
  </si>
  <si>
    <t>0406</t>
  </si>
  <si>
    <t>375442</t>
  </si>
  <si>
    <t>108</t>
  </si>
  <si>
    <t>10</t>
  </si>
  <si>
    <t>Баранникова</t>
  </si>
  <si>
    <t>Юстина</t>
  </si>
  <si>
    <t>Илгморисовна</t>
  </si>
  <si>
    <t>904126</t>
  </si>
  <si>
    <t>127</t>
  </si>
  <si>
    <t>9</t>
  </si>
  <si>
    <t>203</t>
  </si>
  <si>
    <t>Беркетова</t>
  </si>
  <si>
    <t>Ксения</t>
  </si>
  <si>
    <t>Викторовна</t>
  </si>
  <si>
    <t>904247</t>
  </si>
  <si>
    <t>115</t>
  </si>
  <si>
    <t>17</t>
  </si>
  <si>
    <t>204</t>
  </si>
  <si>
    <t>Воевода</t>
  </si>
  <si>
    <t>Инна</t>
  </si>
  <si>
    <t>Леонидовна</t>
  </si>
  <si>
    <t>904125</t>
  </si>
  <si>
    <t>99</t>
  </si>
  <si>
    <t>16</t>
  </si>
  <si>
    <t>205</t>
  </si>
  <si>
    <t>Вострикова</t>
  </si>
  <si>
    <t>Елена</t>
  </si>
  <si>
    <t>Петровна</t>
  </si>
  <si>
    <t>547073</t>
  </si>
  <si>
    <t>132</t>
  </si>
  <si>
    <t>13</t>
  </si>
  <si>
    <t>Дядькин</t>
  </si>
  <si>
    <t>Алексей</t>
  </si>
  <si>
    <t>Валерьевич</t>
  </si>
  <si>
    <t>904165</t>
  </si>
  <si>
    <t>113</t>
  </si>
  <si>
    <t>Заховаев</t>
  </si>
  <si>
    <t>Владислав</t>
  </si>
  <si>
    <t>Игоревич</t>
  </si>
  <si>
    <t>904374</t>
  </si>
  <si>
    <t>103</t>
  </si>
  <si>
    <t>19</t>
  </si>
  <si>
    <t>206</t>
  </si>
  <si>
    <t>Зуев</t>
  </si>
  <si>
    <t>Максим</t>
  </si>
  <si>
    <t>Сергеевич</t>
  </si>
  <si>
    <t>904104</t>
  </si>
  <si>
    <t>124</t>
  </si>
  <si>
    <t>15</t>
  </si>
  <si>
    <t>Игнатьева</t>
  </si>
  <si>
    <t>Светлана</t>
  </si>
  <si>
    <t>Владимировна</t>
  </si>
  <si>
    <t>904273</t>
  </si>
  <si>
    <t>98</t>
  </si>
  <si>
    <t>207</t>
  </si>
  <si>
    <t>Клочков</t>
  </si>
  <si>
    <t>Владимир</t>
  </si>
  <si>
    <t>Александрович</t>
  </si>
  <si>
    <t>904279</t>
  </si>
  <si>
    <t>100</t>
  </si>
  <si>
    <t>11</t>
  </si>
  <si>
    <t>Козлова</t>
  </si>
  <si>
    <t>Виктория</t>
  </si>
  <si>
    <t>Сергеевна</t>
  </si>
  <si>
    <t>716373</t>
  </si>
  <si>
    <t>101</t>
  </si>
  <si>
    <t>208</t>
  </si>
  <si>
    <t>Король</t>
  </si>
  <si>
    <t>Михаил</t>
  </si>
  <si>
    <t>Андреевич</t>
  </si>
  <si>
    <t>547210</t>
  </si>
  <si>
    <t>116</t>
  </si>
  <si>
    <t>Крячков</t>
  </si>
  <si>
    <t>Андрей</t>
  </si>
  <si>
    <t>904181</t>
  </si>
  <si>
    <t>102</t>
  </si>
  <si>
    <t>21</t>
  </si>
  <si>
    <t>Кулеш</t>
  </si>
  <si>
    <t>Екатерина</t>
  </si>
  <si>
    <t>Юрьевна</t>
  </si>
  <si>
    <t>904152</t>
  </si>
  <si>
    <t>135</t>
  </si>
  <si>
    <t>14</t>
  </si>
  <si>
    <t>Курлыкин</t>
  </si>
  <si>
    <t>Ростислав</t>
  </si>
  <si>
    <t>Анатольевич</t>
  </si>
  <si>
    <t>904069</t>
  </si>
  <si>
    <t>Ларин</t>
  </si>
  <si>
    <t>Артур</t>
  </si>
  <si>
    <t>904330</t>
  </si>
  <si>
    <t>7</t>
  </si>
  <si>
    <t>Лукьянов</t>
  </si>
  <si>
    <t>Степан</t>
  </si>
  <si>
    <t>Геннадьевич</t>
  </si>
  <si>
    <t>2505</t>
  </si>
  <si>
    <t>640910</t>
  </si>
  <si>
    <t>121</t>
  </si>
  <si>
    <t>8</t>
  </si>
  <si>
    <t>Макаренко</t>
  </si>
  <si>
    <t>Антон</t>
  </si>
  <si>
    <t>904083</t>
  </si>
  <si>
    <t>125</t>
  </si>
  <si>
    <t>Мельничук</t>
  </si>
  <si>
    <t>Станислав</t>
  </si>
  <si>
    <t>Олегович</t>
  </si>
  <si>
    <t>904093</t>
  </si>
  <si>
    <t>133</t>
  </si>
  <si>
    <t>22</t>
  </si>
  <si>
    <t>Скирак</t>
  </si>
  <si>
    <t>904224</t>
  </si>
  <si>
    <t>92</t>
  </si>
  <si>
    <t>18</t>
  </si>
  <si>
    <t>Тупицына</t>
  </si>
  <si>
    <t>Аксинья</t>
  </si>
  <si>
    <t>904151</t>
  </si>
  <si>
    <t>91</t>
  </si>
  <si>
    <t>Фомин</t>
  </si>
  <si>
    <t>Евгений</t>
  </si>
  <si>
    <t>Владимирович</t>
  </si>
  <si>
    <t>904465</t>
  </si>
  <si>
    <t>117</t>
  </si>
  <si>
    <t>Ходоренков</t>
  </si>
  <si>
    <t>Артем</t>
  </si>
  <si>
    <t>Евгеньевич</t>
  </si>
  <si>
    <t>832800</t>
  </si>
  <si>
    <t>119</t>
  </si>
  <si>
    <t>5</t>
  </si>
  <si>
    <t>Чешкина</t>
  </si>
  <si>
    <t>745697</t>
  </si>
  <si>
    <t>94</t>
  </si>
  <si>
    <t>11Б</t>
  </si>
  <si>
    <t>Булавина</t>
  </si>
  <si>
    <t>Софья</t>
  </si>
  <si>
    <t>Николаевна</t>
  </si>
  <si>
    <t>0405</t>
  </si>
  <si>
    <t>088447</t>
  </si>
  <si>
    <t>Гавриленко</t>
  </si>
  <si>
    <t>Олег</t>
  </si>
  <si>
    <t>904168</t>
  </si>
  <si>
    <t>96</t>
  </si>
  <si>
    <t>2</t>
  </si>
  <si>
    <t>Глушакова</t>
  </si>
  <si>
    <t>904146</t>
  </si>
  <si>
    <t>Глушков</t>
  </si>
  <si>
    <t>904068</t>
  </si>
  <si>
    <t>Гнездилов</t>
  </si>
  <si>
    <t>Александр</t>
  </si>
  <si>
    <t>904156</t>
  </si>
  <si>
    <t>126</t>
  </si>
  <si>
    <t>0</t>
  </si>
  <si>
    <t>Гниломёдова</t>
  </si>
  <si>
    <t>Марина</t>
  </si>
  <si>
    <t>904081</t>
  </si>
  <si>
    <t>122</t>
  </si>
  <si>
    <t>Ольга</t>
  </si>
  <si>
    <t>904082</t>
  </si>
  <si>
    <t>Картеев</t>
  </si>
  <si>
    <t>Николаевич</t>
  </si>
  <si>
    <t>018522</t>
  </si>
  <si>
    <t>123</t>
  </si>
  <si>
    <t>Коваленко</t>
  </si>
  <si>
    <t>745739</t>
  </si>
  <si>
    <t>Ляшко</t>
  </si>
  <si>
    <t>Надежда</t>
  </si>
  <si>
    <t>904269</t>
  </si>
  <si>
    <t>118</t>
  </si>
  <si>
    <t>Переверзев</t>
  </si>
  <si>
    <t>Алексеевич</t>
  </si>
  <si>
    <t>745749</t>
  </si>
  <si>
    <t>130</t>
  </si>
  <si>
    <t>Плешков</t>
  </si>
  <si>
    <t>Анатолий</t>
  </si>
  <si>
    <t>745574</t>
  </si>
  <si>
    <t>120</t>
  </si>
  <si>
    <t>6</t>
  </si>
  <si>
    <t>Пронченко</t>
  </si>
  <si>
    <t>Роман</t>
  </si>
  <si>
    <t>046845</t>
  </si>
  <si>
    <t>134</t>
  </si>
  <si>
    <t>3</t>
  </si>
  <si>
    <t>Савченко</t>
  </si>
  <si>
    <t>Алексеевна</t>
  </si>
  <si>
    <t>904272</t>
  </si>
  <si>
    <t>105</t>
  </si>
  <si>
    <t>Старшев</t>
  </si>
  <si>
    <t>918248</t>
  </si>
  <si>
    <t>Столярова</t>
  </si>
  <si>
    <t>Юлия</t>
  </si>
  <si>
    <t>904441</t>
  </si>
  <si>
    <t>11В</t>
  </si>
  <si>
    <t>Батищев</t>
  </si>
  <si>
    <t>904385</t>
  </si>
  <si>
    <t>Бельчук</t>
  </si>
  <si>
    <t>Ярослав</t>
  </si>
  <si>
    <t>Викторович</t>
  </si>
  <si>
    <t>745717</t>
  </si>
  <si>
    <t>112</t>
  </si>
  <si>
    <t>Бережная</t>
  </si>
  <si>
    <t>030978</t>
  </si>
  <si>
    <t>114</t>
  </si>
  <si>
    <t>Дудина</t>
  </si>
  <si>
    <t>Лидия</t>
  </si>
  <si>
    <t>378028</t>
  </si>
  <si>
    <t>97</t>
  </si>
  <si>
    <t>Левковская</t>
  </si>
  <si>
    <t>904256</t>
  </si>
  <si>
    <t>Легачева</t>
  </si>
  <si>
    <t>Андреевна</t>
  </si>
  <si>
    <t>0407</t>
  </si>
  <si>
    <t>495248</t>
  </si>
  <si>
    <t>131</t>
  </si>
  <si>
    <t>Логачев</t>
  </si>
  <si>
    <t>904212</t>
  </si>
  <si>
    <t>Михеев</t>
  </si>
  <si>
    <t>745709</t>
  </si>
  <si>
    <t>Никула</t>
  </si>
  <si>
    <t>Дмитрий</t>
  </si>
  <si>
    <t>904250</t>
  </si>
  <si>
    <t>Разенкова</t>
  </si>
  <si>
    <t>Дарья</t>
  </si>
  <si>
    <t>Анатольевна</t>
  </si>
  <si>
    <t>II-EB</t>
  </si>
  <si>
    <t>346785</t>
  </si>
  <si>
    <t>Сумин</t>
  </si>
  <si>
    <t>904218</t>
  </si>
  <si>
    <t>Чуйкин</t>
  </si>
  <si>
    <t>Николай</t>
  </si>
  <si>
    <t>904110</t>
  </si>
  <si>
    <t>129</t>
  </si>
  <si>
    <t>Шихалеев</t>
  </si>
  <si>
    <t>0104</t>
  </si>
  <si>
    <t>694294</t>
  </si>
  <si>
    <t>+++++--++-</t>
  </si>
  <si>
    <t>+++-+---+--</t>
  </si>
  <si>
    <t>0(2)1(2)0(4)0(4)0(4)</t>
  </si>
  <si>
    <t>+++++-+-+-</t>
  </si>
  <si>
    <t>+-++-------</t>
  </si>
  <si>
    <t>0(2)0(2)0(4)0(4)0(4)</t>
  </si>
  <si>
    <t>++++++++--</t>
  </si>
  <si>
    <t>+----------</t>
  </si>
  <si>
    <t>+++++++-+-</t>
  </si>
  <si>
    <t>++++-++----</t>
  </si>
  <si>
    <t>2(2)1(2)0(4)0(4)0(4)</t>
  </si>
  <si>
    <t>++++++++++</t>
  </si>
  <si>
    <t>++++----+++</t>
  </si>
  <si>
    <t>1(2)1(2)0(4)0(4)0(4)</t>
  </si>
  <si>
    <t>+++++-++++</t>
  </si>
  <si>
    <t>+++--+---+-</t>
  </si>
  <si>
    <t>+++--+++++</t>
  </si>
  <si>
    <t>++++-------</t>
  </si>
  <si>
    <t>++++++-++-+</t>
  </si>
  <si>
    <t>+++++++++-</t>
  </si>
  <si>
    <t>+++--+++-+-</t>
  </si>
  <si>
    <t>++++++-+++</t>
  </si>
  <si>
    <t>++-+-------</t>
  </si>
  <si>
    <t>+++-+--+-+</t>
  </si>
  <si>
    <t>++-+--+-+--</t>
  </si>
  <si>
    <t>+++++-++-+</t>
  </si>
  <si>
    <t>+++--------</t>
  </si>
  <si>
    <t>++-+++-++--</t>
  </si>
  <si>
    <t>+++++-++-++</t>
  </si>
  <si>
    <t>2(2)2(2)0(4)0(4)0(4)</t>
  </si>
  <si>
    <t>++++-+-----</t>
  </si>
  <si>
    <t>+++-++++++</t>
  </si>
  <si>
    <t>++++--+----</t>
  </si>
  <si>
    <t>+++-+--+--</t>
  </si>
  <si>
    <t>-++--------</t>
  </si>
  <si>
    <t>++-++--+-+</t>
  </si>
  <si>
    <t>++---------</t>
  </si>
  <si>
    <t>+++-----+++</t>
  </si>
  <si>
    <t>1(2)1(2)1(4)0(4)0(4)</t>
  </si>
  <si>
    <t>++++-+++++</t>
  </si>
  <si>
    <t>+++++++++--</t>
  </si>
  <si>
    <t>2(2)2(2)0(4)1(4)1(4)</t>
  </si>
  <si>
    <t>+++++++----</t>
  </si>
  <si>
    <t>-++-+++----</t>
  </si>
  <si>
    <t>-++++++++++</t>
  </si>
  <si>
    <t>++-++-----</t>
  </si>
  <si>
    <t>-+++++-++++</t>
  </si>
  <si>
    <t>+++--+-----</t>
  </si>
  <si>
    <t>++--------</t>
  </si>
  <si>
    <t>-----------</t>
  </si>
  <si>
    <t>+++++--+++</t>
  </si>
  <si>
    <t>-+---------</t>
  </si>
  <si>
    <t>----------</t>
  </si>
  <si>
    <t>+-+-+--+-+</t>
  </si>
  <si>
    <t>---++-+--+</t>
  </si>
  <si>
    <t>++--+-----+</t>
  </si>
  <si>
    <t>+--+++++++</t>
  </si>
  <si>
    <t>+++-----+--</t>
  </si>
  <si>
    <t>++-+++---+</t>
  </si>
  <si>
    <t>+++++-+---</t>
  </si>
  <si>
    <t>+++++++--+</t>
  </si>
  <si>
    <t>+--++--+++</t>
  </si>
  <si>
    <t>+---+--+--</t>
  </si>
  <si>
    <t>++---+-+---</t>
  </si>
  <si>
    <t>+-++++-+-+</t>
  </si>
  <si>
    <t>+-+-++++--</t>
  </si>
  <si>
    <t>++-+++----</t>
  </si>
  <si>
    <t>+--++--+-+</t>
  </si>
  <si>
    <t>+-+++-+++-</t>
  </si>
  <si>
    <t>----+----+</t>
  </si>
  <si>
    <t>----+-++--</t>
  </si>
  <si>
    <t>++++++----</t>
  </si>
  <si>
    <t>+---++-++-</t>
  </si>
  <si>
    <t>+++++-+--+</t>
  </si>
  <si>
    <t>+++++-+++-</t>
  </si>
  <si>
    <t>+++-+++++-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</si>
</sst>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13"/>
      <name val="Arial Cyr"/>
      <family val="0"/>
    </font>
    <font>
      <sz val="10"/>
      <name val="FirstSheetRang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9.375" style="0" customWidth="1"/>
    <col min="17" max="17" width="10.375" style="0" customWidth="1"/>
    <col min="18" max="18" width="7.75390625" style="0" customWidth="1"/>
  </cols>
  <sheetData>
    <row r="1" spans="2:18" ht="16.5">
      <c r="B1" s="33" t="str">
        <f>S1_Title</f>
        <v>Протокол проверки результатов Единого государственного экзамена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</row>
    <row r="2" spans="2:18" ht="16.5">
      <c r="B2" s="33" t="str">
        <f>S1_FileName</f>
        <v>24-Красноярский край  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</row>
    <row r="3" spans="2:18" ht="16.5">
      <c r="B3" s="32" t="str">
        <f>S1_InstType</f>
        <v>Код ОУ: </v>
      </c>
      <c r="C3" s="32"/>
      <c r="D3" s="32"/>
      <c r="E3" s="32"/>
      <c r="F3" s="32"/>
      <c r="G3" s="32"/>
      <c r="H3" s="32"/>
      <c r="I3" s="34" t="str">
        <f>S1_SchoolCode</f>
        <v>610710</v>
      </c>
      <c r="J3" s="34"/>
      <c r="K3" s="34"/>
      <c r="L3" s="34"/>
      <c r="M3" s="34"/>
      <c r="N3" s="34"/>
      <c r="O3" s="34"/>
      <c r="P3" s="34"/>
      <c r="Q3" s="34"/>
      <c r="R3" s="2"/>
    </row>
    <row r="4" spans="2:18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"/>
    </row>
    <row r="5" spans="2:18" ht="17.25" thickBot="1"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"/>
    </row>
    <row r="6" spans="2:17" ht="51.75" thickBot="1">
      <c r="B6" s="14" t="s">
        <v>2</v>
      </c>
      <c r="C6" s="15" t="str">
        <f>S1_FName1</f>
        <v>Класс</v>
      </c>
      <c r="D6" s="15" t="str">
        <f>S1_FName2</f>
        <v>Код ППЭ</v>
      </c>
      <c r="E6" s="15" t="str">
        <f>S1_FName3</f>
        <v>Аудитория</v>
      </c>
      <c r="F6" s="15" t="str">
        <f>S1_FName4</f>
        <v>Фамилия</v>
      </c>
      <c r="G6" s="15" t="str">
        <f>S1_FName5</f>
        <v>Имя</v>
      </c>
      <c r="H6" s="15" t="str">
        <f>S1_FName6</f>
        <v>Отчество</v>
      </c>
      <c r="I6" s="15" t="str">
        <f>S1_FName13</f>
        <v>Серия документа</v>
      </c>
      <c r="J6" s="15" t="str">
        <f>S1_FName14</f>
        <v>Номер документа</v>
      </c>
      <c r="K6" s="15" t="str">
        <f>S1_FName7</f>
        <v>Номер варианта</v>
      </c>
      <c r="L6" s="15" t="str">
        <f>S1_FName8</f>
        <v>Первичный балл</v>
      </c>
      <c r="M6" s="15" t="str">
        <f>S1_FName9</f>
        <v>Процент выполнения работы</v>
      </c>
      <c r="N6" s="15" t="str">
        <f>S1_FName15</f>
        <v>Балл</v>
      </c>
      <c r="O6" s="15" t="str">
        <f>S1_FName16</f>
        <v>Рейтинг</v>
      </c>
      <c r="P6" s="29" t="str">
        <f>S1_FName17</f>
        <v>Превичный балл по алгебре</v>
      </c>
      <c r="Q6" s="27" t="str">
        <f>S1_FName18</f>
        <v>Оценка по алгебре</v>
      </c>
    </row>
    <row r="7" spans="1:17" ht="12.75" customHeight="1">
      <c r="A7" s="16"/>
      <c r="B7" s="17">
        <v>1</v>
      </c>
      <c r="C7" s="18" t="s">
        <v>29</v>
      </c>
      <c r="D7" s="18">
        <v>145</v>
      </c>
      <c r="E7" s="18" t="s">
        <v>30</v>
      </c>
      <c r="F7" s="19" t="s">
        <v>31</v>
      </c>
      <c r="G7" s="19" t="s">
        <v>32</v>
      </c>
      <c r="H7" s="19" t="s">
        <v>33</v>
      </c>
      <c r="I7" s="19" t="s">
        <v>34</v>
      </c>
      <c r="J7" s="19" t="s">
        <v>35</v>
      </c>
      <c r="K7" s="18" t="s">
        <v>36</v>
      </c>
      <c r="L7" s="18">
        <v>13</v>
      </c>
      <c r="M7" s="18">
        <v>35</v>
      </c>
      <c r="N7" s="18">
        <v>44</v>
      </c>
      <c r="O7" s="18">
        <v>67.666905</v>
      </c>
      <c r="P7" s="26" t="s">
        <v>37</v>
      </c>
      <c r="Q7" s="28">
        <v>3</v>
      </c>
    </row>
    <row r="8" spans="1:17" ht="12.75" customHeight="1">
      <c r="A8" s="16"/>
      <c r="B8" s="17">
        <v>2</v>
      </c>
      <c r="C8" s="18" t="s">
        <v>29</v>
      </c>
      <c r="D8" s="18">
        <v>145</v>
      </c>
      <c r="E8" s="18" t="s">
        <v>38</v>
      </c>
      <c r="F8" s="19" t="s">
        <v>39</v>
      </c>
      <c r="G8" s="19" t="s">
        <v>40</v>
      </c>
      <c r="H8" s="19" t="s">
        <v>41</v>
      </c>
      <c r="I8" s="19" t="s">
        <v>42</v>
      </c>
      <c r="J8" s="19" t="s">
        <v>43</v>
      </c>
      <c r="K8" s="18" t="s">
        <v>44</v>
      </c>
      <c r="L8" s="18">
        <v>10</v>
      </c>
      <c r="M8" s="18">
        <v>27</v>
      </c>
      <c r="N8" s="18">
        <v>36</v>
      </c>
      <c r="O8" s="18">
        <v>48.875269</v>
      </c>
      <c r="P8" s="26" t="s">
        <v>45</v>
      </c>
      <c r="Q8" s="28">
        <v>3</v>
      </c>
    </row>
    <row r="9" spans="1:17" ht="12.75" customHeight="1">
      <c r="A9" s="16"/>
      <c r="B9" s="17">
        <v>3</v>
      </c>
      <c r="C9" s="18" t="s">
        <v>29</v>
      </c>
      <c r="D9" s="18">
        <v>145</v>
      </c>
      <c r="E9" s="18" t="s">
        <v>38</v>
      </c>
      <c r="F9" s="19" t="s">
        <v>46</v>
      </c>
      <c r="G9" s="19" t="s">
        <v>47</v>
      </c>
      <c r="H9" s="19" t="s">
        <v>48</v>
      </c>
      <c r="I9" s="19" t="s">
        <v>34</v>
      </c>
      <c r="J9" s="19" t="s">
        <v>49</v>
      </c>
      <c r="K9" s="18" t="s">
        <v>50</v>
      </c>
      <c r="L9" s="18">
        <v>9</v>
      </c>
      <c r="M9" s="18">
        <v>24</v>
      </c>
      <c r="N9" s="18">
        <v>33</v>
      </c>
      <c r="O9" s="18">
        <v>43.108512</v>
      </c>
      <c r="P9" s="26" t="s">
        <v>51</v>
      </c>
      <c r="Q9" s="28">
        <v>3</v>
      </c>
    </row>
    <row r="10" spans="1:17" ht="12.75" customHeight="1">
      <c r="A10" s="16"/>
      <c r="B10" s="17">
        <v>4</v>
      </c>
      <c r="C10" s="18" t="s">
        <v>29</v>
      </c>
      <c r="D10" s="18">
        <v>145</v>
      </c>
      <c r="E10" s="18" t="s">
        <v>52</v>
      </c>
      <c r="F10" s="19" t="s">
        <v>53</v>
      </c>
      <c r="G10" s="19" t="s">
        <v>54</v>
      </c>
      <c r="H10" s="19" t="s">
        <v>55</v>
      </c>
      <c r="I10" s="19" t="s">
        <v>34</v>
      </c>
      <c r="J10" s="19" t="s">
        <v>56</v>
      </c>
      <c r="K10" s="18" t="s">
        <v>57</v>
      </c>
      <c r="L10" s="18">
        <v>17</v>
      </c>
      <c r="M10" s="18">
        <v>45</v>
      </c>
      <c r="N10" s="18">
        <v>56</v>
      </c>
      <c r="O10" s="18">
        <v>85.618062</v>
      </c>
      <c r="P10" s="26" t="s">
        <v>58</v>
      </c>
      <c r="Q10" s="28">
        <v>4</v>
      </c>
    </row>
    <row r="11" spans="1:17" ht="12.75" customHeight="1">
      <c r="A11" s="16"/>
      <c r="B11" s="17">
        <v>5</v>
      </c>
      <c r="C11" s="18" t="s">
        <v>29</v>
      </c>
      <c r="D11" s="18">
        <v>145</v>
      </c>
      <c r="E11" s="18" t="s">
        <v>59</v>
      </c>
      <c r="F11" s="19" t="s">
        <v>60</v>
      </c>
      <c r="G11" s="19" t="s">
        <v>61</v>
      </c>
      <c r="H11" s="19" t="s">
        <v>62</v>
      </c>
      <c r="I11" s="19" t="s">
        <v>34</v>
      </c>
      <c r="J11" s="19" t="s">
        <v>63</v>
      </c>
      <c r="K11" s="18" t="s">
        <v>64</v>
      </c>
      <c r="L11" s="18">
        <v>19</v>
      </c>
      <c r="M11" s="18">
        <v>51</v>
      </c>
      <c r="N11" s="18">
        <v>60</v>
      </c>
      <c r="O11" s="18">
        <v>90.689652</v>
      </c>
      <c r="P11" s="26" t="s">
        <v>65</v>
      </c>
      <c r="Q11" s="28">
        <v>4</v>
      </c>
    </row>
    <row r="12" spans="1:17" ht="12.75" customHeight="1">
      <c r="A12" s="16"/>
      <c r="B12" s="17">
        <v>6</v>
      </c>
      <c r="C12" s="18" t="s">
        <v>29</v>
      </c>
      <c r="D12" s="18">
        <v>145</v>
      </c>
      <c r="E12" s="18" t="s">
        <v>66</v>
      </c>
      <c r="F12" s="19" t="s">
        <v>67</v>
      </c>
      <c r="G12" s="19" t="s">
        <v>68</v>
      </c>
      <c r="H12" s="19" t="s">
        <v>69</v>
      </c>
      <c r="I12" s="19" t="s">
        <v>34</v>
      </c>
      <c r="J12" s="19" t="s">
        <v>70</v>
      </c>
      <c r="K12" s="18" t="s">
        <v>71</v>
      </c>
      <c r="L12" s="18">
        <v>14</v>
      </c>
      <c r="M12" s="18">
        <v>37</v>
      </c>
      <c r="N12" s="18">
        <v>47</v>
      </c>
      <c r="O12" s="18">
        <v>73.362011</v>
      </c>
      <c r="P12" s="26" t="s">
        <v>72</v>
      </c>
      <c r="Q12" s="28">
        <v>4</v>
      </c>
    </row>
    <row r="13" spans="1:17" ht="12.75" customHeight="1">
      <c r="A13" s="16"/>
      <c r="B13" s="17">
        <v>7</v>
      </c>
      <c r="C13" s="18" t="s">
        <v>29</v>
      </c>
      <c r="D13" s="18">
        <v>145</v>
      </c>
      <c r="E13" s="18" t="s">
        <v>59</v>
      </c>
      <c r="F13" s="19" t="s">
        <v>73</v>
      </c>
      <c r="G13" s="19" t="s">
        <v>74</v>
      </c>
      <c r="H13" s="19" t="s">
        <v>75</v>
      </c>
      <c r="I13" s="19" t="s">
        <v>34</v>
      </c>
      <c r="J13" s="19" t="s">
        <v>76</v>
      </c>
      <c r="K13" s="18" t="s">
        <v>77</v>
      </c>
      <c r="L13" s="18">
        <v>12</v>
      </c>
      <c r="M13" s="18">
        <v>32</v>
      </c>
      <c r="N13" s="18">
        <v>41</v>
      </c>
      <c r="O13" s="18">
        <v>61.430398</v>
      </c>
      <c r="P13" s="26" t="s">
        <v>37</v>
      </c>
      <c r="Q13" s="28">
        <v>3</v>
      </c>
    </row>
    <row r="14" spans="1:17" ht="12.75" customHeight="1">
      <c r="A14" s="16"/>
      <c r="B14" s="17">
        <v>8</v>
      </c>
      <c r="C14" s="18" t="s">
        <v>29</v>
      </c>
      <c r="D14" s="18">
        <v>145</v>
      </c>
      <c r="E14" s="18" t="s">
        <v>66</v>
      </c>
      <c r="F14" s="19" t="s">
        <v>78</v>
      </c>
      <c r="G14" s="19" t="s">
        <v>79</v>
      </c>
      <c r="H14" s="19" t="s">
        <v>80</v>
      </c>
      <c r="I14" s="19" t="s">
        <v>34</v>
      </c>
      <c r="J14" s="19" t="s">
        <v>81</v>
      </c>
      <c r="K14" s="18" t="s">
        <v>82</v>
      </c>
      <c r="L14" s="18">
        <v>21</v>
      </c>
      <c r="M14" s="18">
        <v>56</v>
      </c>
      <c r="N14" s="18">
        <v>65</v>
      </c>
      <c r="O14" s="18">
        <v>94.482006</v>
      </c>
      <c r="P14" s="26" t="s">
        <v>83</v>
      </c>
      <c r="Q14" s="28">
        <v>5</v>
      </c>
    </row>
    <row r="15" spans="1:17" ht="12.75" customHeight="1">
      <c r="A15" s="16"/>
      <c r="B15" s="17">
        <v>9</v>
      </c>
      <c r="C15" s="18" t="s">
        <v>29</v>
      </c>
      <c r="D15" s="18">
        <v>145</v>
      </c>
      <c r="E15" s="18" t="s">
        <v>84</v>
      </c>
      <c r="F15" s="19" t="s">
        <v>85</v>
      </c>
      <c r="G15" s="19" t="s">
        <v>86</v>
      </c>
      <c r="H15" s="19" t="s">
        <v>87</v>
      </c>
      <c r="I15" s="19" t="s">
        <v>34</v>
      </c>
      <c r="J15" s="19" t="s">
        <v>88</v>
      </c>
      <c r="K15" s="18" t="s">
        <v>89</v>
      </c>
      <c r="L15" s="18">
        <v>16</v>
      </c>
      <c r="M15" s="18">
        <v>43</v>
      </c>
      <c r="N15" s="18">
        <v>53</v>
      </c>
      <c r="O15" s="18">
        <v>82.319342</v>
      </c>
      <c r="P15" s="26" t="s">
        <v>90</v>
      </c>
      <c r="Q15" s="28">
        <v>4</v>
      </c>
    </row>
    <row r="16" spans="1:17" ht="12.75" customHeight="1">
      <c r="A16" s="16"/>
      <c r="B16" s="17">
        <v>10</v>
      </c>
      <c r="C16" s="18" t="s">
        <v>29</v>
      </c>
      <c r="D16" s="18">
        <v>145</v>
      </c>
      <c r="E16" s="18" t="s">
        <v>84</v>
      </c>
      <c r="F16" s="19" t="s">
        <v>91</v>
      </c>
      <c r="G16" s="19" t="s">
        <v>92</v>
      </c>
      <c r="H16" s="19" t="s">
        <v>93</v>
      </c>
      <c r="I16" s="19" t="s">
        <v>34</v>
      </c>
      <c r="J16" s="19" t="s">
        <v>94</v>
      </c>
      <c r="K16" s="18" t="s">
        <v>95</v>
      </c>
      <c r="L16" s="18">
        <v>13</v>
      </c>
      <c r="M16" s="18">
        <v>35</v>
      </c>
      <c r="N16" s="18">
        <v>44</v>
      </c>
      <c r="O16" s="18">
        <v>67.666905</v>
      </c>
      <c r="P16" s="26" t="s">
        <v>72</v>
      </c>
      <c r="Q16" s="28">
        <v>4</v>
      </c>
    </row>
    <row r="17" spans="1:17" ht="12.75" customHeight="1">
      <c r="A17" s="16"/>
      <c r="B17" s="17">
        <v>11</v>
      </c>
      <c r="C17" s="18" t="s">
        <v>29</v>
      </c>
      <c r="D17" s="18">
        <v>145</v>
      </c>
      <c r="E17" s="18" t="s">
        <v>96</v>
      </c>
      <c r="F17" s="19" t="s">
        <v>97</v>
      </c>
      <c r="G17" s="19" t="s">
        <v>98</v>
      </c>
      <c r="H17" s="19" t="s">
        <v>99</v>
      </c>
      <c r="I17" s="19" t="s">
        <v>34</v>
      </c>
      <c r="J17" s="19" t="s">
        <v>100</v>
      </c>
      <c r="K17" s="18" t="s">
        <v>101</v>
      </c>
      <c r="L17" s="18">
        <v>12</v>
      </c>
      <c r="M17" s="18">
        <v>32</v>
      </c>
      <c r="N17" s="18">
        <v>41</v>
      </c>
      <c r="O17" s="18">
        <v>61.430398</v>
      </c>
      <c r="P17" s="26" t="s">
        <v>102</v>
      </c>
      <c r="Q17" s="28">
        <v>3</v>
      </c>
    </row>
    <row r="18" spans="1:17" ht="12.75" customHeight="1">
      <c r="A18" s="16"/>
      <c r="B18" s="17">
        <v>12</v>
      </c>
      <c r="C18" s="18" t="s">
        <v>29</v>
      </c>
      <c r="D18" s="18">
        <v>145</v>
      </c>
      <c r="E18" s="18" t="s">
        <v>96</v>
      </c>
      <c r="F18" s="19" t="s">
        <v>103</v>
      </c>
      <c r="G18" s="19" t="s">
        <v>104</v>
      </c>
      <c r="H18" s="19" t="s">
        <v>105</v>
      </c>
      <c r="I18" s="19" t="s">
        <v>34</v>
      </c>
      <c r="J18" s="19" t="s">
        <v>106</v>
      </c>
      <c r="K18" s="18" t="s">
        <v>107</v>
      </c>
      <c r="L18" s="18">
        <v>11</v>
      </c>
      <c r="M18" s="18">
        <v>29</v>
      </c>
      <c r="N18" s="18">
        <v>39</v>
      </c>
      <c r="O18" s="18">
        <v>55.108958</v>
      </c>
      <c r="P18" s="26" t="s">
        <v>102</v>
      </c>
      <c r="Q18" s="28">
        <v>3</v>
      </c>
    </row>
    <row r="19" spans="1:17" ht="12.75" customHeight="1">
      <c r="A19" s="16"/>
      <c r="B19" s="17">
        <v>13</v>
      </c>
      <c r="C19" s="18" t="s">
        <v>29</v>
      </c>
      <c r="D19" s="18">
        <v>145</v>
      </c>
      <c r="E19" s="18" t="s">
        <v>108</v>
      </c>
      <c r="F19" s="19" t="s">
        <v>109</v>
      </c>
      <c r="G19" s="19" t="s">
        <v>110</v>
      </c>
      <c r="H19" s="19" t="s">
        <v>111</v>
      </c>
      <c r="I19" s="19" t="s">
        <v>34</v>
      </c>
      <c r="J19" s="19" t="s">
        <v>112</v>
      </c>
      <c r="K19" s="18" t="s">
        <v>113</v>
      </c>
      <c r="L19" s="18">
        <v>18</v>
      </c>
      <c r="M19" s="18">
        <v>48</v>
      </c>
      <c r="N19" s="18">
        <v>58</v>
      </c>
      <c r="O19" s="18">
        <v>88.371893</v>
      </c>
      <c r="P19" s="26" t="s">
        <v>58</v>
      </c>
      <c r="Q19" s="28">
        <v>4</v>
      </c>
    </row>
    <row r="20" spans="1:17" ht="12.75" customHeight="1">
      <c r="A20" s="16"/>
      <c r="B20" s="17">
        <v>14</v>
      </c>
      <c r="C20" s="18" t="s">
        <v>29</v>
      </c>
      <c r="D20" s="18">
        <v>145</v>
      </c>
      <c r="E20" s="18" t="s">
        <v>66</v>
      </c>
      <c r="F20" s="19" t="s">
        <v>114</v>
      </c>
      <c r="G20" s="19" t="s">
        <v>115</v>
      </c>
      <c r="H20" s="19" t="s">
        <v>80</v>
      </c>
      <c r="I20" s="19" t="s">
        <v>34</v>
      </c>
      <c r="J20" s="19" t="s">
        <v>116</v>
      </c>
      <c r="K20" s="18" t="s">
        <v>117</v>
      </c>
      <c r="L20" s="18">
        <v>23</v>
      </c>
      <c r="M20" s="18">
        <v>62</v>
      </c>
      <c r="N20" s="18">
        <v>70</v>
      </c>
      <c r="O20" s="18">
        <v>97.141646</v>
      </c>
      <c r="P20" s="26" t="s">
        <v>118</v>
      </c>
      <c r="Q20" s="28">
        <v>5</v>
      </c>
    </row>
    <row r="21" spans="1:17" ht="12.75" customHeight="1">
      <c r="A21" s="16"/>
      <c r="B21" s="17">
        <v>15</v>
      </c>
      <c r="C21" s="18" t="s">
        <v>29</v>
      </c>
      <c r="D21" s="18">
        <v>145</v>
      </c>
      <c r="E21" s="18" t="s">
        <v>96</v>
      </c>
      <c r="F21" s="19" t="s">
        <v>119</v>
      </c>
      <c r="G21" s="19" t="s">
        <v>120</v>
      </c>
      <c r="H21" s="19" t="s">
        <v>121</v>
      </c>
      <c r="I21" s="19" t="s">
        <v>34</v>
      </c>
      <c r="J21" s="19" t="s">
        <v>122</v>
      </c>
      <c r="K21" s="18" t="s">
        <v>123</v>
      </c>
      <c r="L21" s="18">
        <v>14</v>
      </c>
      <c r="M21" s="18">
        <v>37</v>
      </c>
      <c r="N21" s="18">
        <v>47</v>
      </c>
      <c r="O21" s="18">
        <v>73.362011</v>
      </c>
      <c r="P21" s="26" t="s">
        <v>124</v>
      </c>
      <c r="Q21" s="28">
        <v>4</v>
      </c>
    </row>
    <row r="22" spans="1:17" ht="12.75" customHeight="1">
      <c r="A22" s="16"/>
      <c r="B22" s="17">
        <v>16</v>
      </c>
      <c r="C22" s="18" t="s">
        <v>29</v>
      </c>
      <c r="D22" s="18">
        <v>145</v>
      </c>
      <c r="E22" s="18" t="s">
        <v>66</v>
      </c>
      <c r="F22" s="19" t="s">
        <v>125</v>
      </c>
      <c r="G22" s="19" t="s">
        <v>126</v>
      </c>
      <c r="H22" s="19" t="s">
        <v>127</v>
      </c>
      <c r="I22" s="19" t="s">
        <v>34</v>
      </c>
      <c r="J22" s="19" t="s">
        <v>128</v>
      </c>
      <c r="K22" s="18" t="s">
        <v>123</v>
      </c>
      <c r="L22" s="18">
        <v>14</v>
      </c>
      <c r="M22" s="18">
        <v>37</v>
      </c>
      <c r="N22" s="18">
        <v>47</v>
      </c>
      <c r="O22" s="18">
        <v>73.362011</v>
      </c>
      <c r="P22" s="26" t="s">
        <v>124</v>
      </c>
      <c r="Q22" s="28">
        <v>4</v>
      </c>
    </row>
    <row r="23" spans="1:17" ht="12.75" customHeight="1">
      <c r="A23" s="16"/>
      <c r="B23" s="17">
        <v>17</v>
      </c>
      <c r="C23" s="18" t="s">
        <v>29</v>
      </c>
      <c r="D23" s="18">
        <v>145</v>
      </c>
      <c r="E23" s="18" t="s">
        <v>30</v>
      </c>
      <c r="F23" s="19" t="s">
        <v>129</v>
      </c>
      <c r="G23" s="19" t="s">
        <v>130</v>
      </c>
      <c r="H23" s="19" t="s">
        <v>99</v>
      </c>
      <c r="I23" s="19" t="s">
        <v>34</v>
      </c>
      <c r="J23" s="19" t="s">
        <v>131</v>
      </c>
      <c r="K23" s="18" t="s">
        <v>64</v>
      </c>
      <c r="L23" s="18">
        <v>7</v>
      </c>
      <c r="M23" s="18">
        <v>18</v>
      </c>
      <c r="N23" s="18">
        <v>28</v>
      </c>
      <c r="O23" s="18">
        <v>32.871678</v>
      </c>
      <c r="P23" s="26" t="s">
        <v>132</v>
      </c>
      <c r="Q23" s="28">
        <v>3</v>
      </c>
    </row>
    <row r="24" spans="1:17" ht="12.75" customHeight="1">
      <c r="A24" s="16"/>
      <c r="B24" s="17">
        <v>18</v>
      </c>
      <c r="C24" s="18" t="s">
        <v>29</v>
      </c>
      <c r="D24" s="18">
        <v>145</v>
      </c>
      <c r="E24" s="18" t="s">
        <v>30</v>
      </c>
      <c r="F24" s="19" t="s">
        <v>133</v>
      </c>
      <c r="G24" s="19" t="s">
        <v>134</v>
      </c>
      <c r="H24" s="19" t="s">
        <v>135</v>
      </c>
      <c r="I24" s="19" t="s">
        <v>136</v>
      </c>
      <c r="J24" s="19" t="s">
        <v>137</v>
      </c>
      <c r="K24" s="18" t="s">
        <v>138</v>
      </c>
      <c r="L24" s="18">
        <v>8</v>
      </c>
      <c r="M24" s="18">
        <v>21</v>
      </c>
      <c r="N24" s="18">
        <v>31</v>
      </c>
      <c r="O24" s="18">
        <v>37.813653</v>
      </c>
      <c r="P24" s="26" t="s">
        <v>139</v>
      </c>
      <c r="Q24" s="28">
        <v>3</v>
      </c>
    </row>
    <row r="25" spans="1:17" ht="12.75" customHeight="1">
      <c r="A25" s="16"/>
      <c r="B25" s="17">
        <v>19</v>
      </c>
      <c r="C25" s="18" t="s">
        <v>29</v>
      </c>
      <c r="D25" s="18">
        <v>145</v>
      </c>
      <c r="E25" s="18" t="s">
        <v>38</v>
      </c>
      <c r="F25" s="19" t="s">
        <v>140</v>
      </c>
      <c r="G25" s="19" t="s">
        <v>141</v>
      </c>
      <c r="H25" s="19" t="s">
        <v>99</v>
      </c>
      <c r="I25" s="19" t="s">
        <v>34</v>
      </c>
      <c r="J25" s="19" t="s">
        <v>142</v>
      </c>
      <c r="K25" s="18" t="s">
        <v>143</v>
      </c>
      <c r="L25" s="18">
        <v>19</v>
      </c>
      <c r="M25" s="18">
        <v>51</v>
      </c>
      <c r="N25" s="18">
        <v>60</v>
      </c>
      <c r="O25" s="18">
        <v>90.689652</v>
      </c>
      <c r="P25" s="26" t="s">
        <v>65</v>
      </c>
      <c r="Q25" s="28">
        <v>4</v>
      </c>
    </row>
    <row r="26" spans="1:17" ht="12.75" customHeight="1">
      <c r="A26" s="16"/>
      <c r="B26" s="17">
        <v>20</v>
      </c>
      <c r="C26" s="18" t="s">
        <v>29</v>
      </c>
      <c r="D26" s="18">
        <v>145</v>
      </c>
      <c r="E26" s="18" t="s">
        <v>52</v>
      </c>
      <c r="F26" s="19" t="s">
        <v>144</v>
      </c>
      <c r="G26" s="19" t="s">
        <v>145</v>
      </c>
      <c r="H26" s="19" t="s">
        <v>146</v>
      </c>
      <c r="I26" s="19" t="s">
        <v>34</v>
      </c>
      <c r="J26" s="19" t="s">
        <v>147</v>
      </c>
      <c r="K26" s="18" t="s">
        <v>148</v>
      </c>
      <c r="L26" s="18">
        <v>24</v>
      </c>
      <c r="M26" s="18">
        <v>64</v>
      </c>
      <c r="N26" s="18">
        <v>73</v>
      </c>
      <c r="O26" s="18">
        <v>98.073231</v>
      </c>
      <c r="P26" s="26" t="s">
        <v>149</v>
      </c>
      <c r="Q26" s="28">
        <v>5</v>
      </c>
    </row>
    <row r="27" spans="1:17" ht="12.75" customHeight="1">
      <c r="A27" s="16"/>
      <c r="B27" s="17">
        <v>21</v>
      </c>
      <c r="C27" s="18" t="s">
        <v>29</v>
      </c>
      <c r="D27" s="18">
        <v>145</v>
      </c>
      <c r="E27" s="18" t="s">
        <v>30</v>
      </c>
      <c r="F27" s="19" t="s">
        <v>150</v>
      </c>
      <c r="G27" s="19" t="s">
        <v>120</v>
      </c>
      <c r="H27" s="19" t="s">
        <v>93</v>
      </c>
      <c r="I27" s="19" t="s">
        <v>34</v>
      </c>
      <c r="J27" s="19" t="s">
        <v>151</v>
      </c>
      <c r="K27" s="18" t="s">
        <v>152</v>
      </c>
      <c r="L27" s="18">
        <v>18</v>
      </c>
      <c r="M27" s="18">
        <v>48</v>
      </c>
      <c r="N27" s="18">
        <v>58</v>
      </c>
      <c r="O27" s="18">
        <v>88.371893</v>
      </c>
      <c r="P27" s="26" t="s">
        <v>153</v>
      </c>
      <c r="Q27" s="28">
        <v>4</v>
      </c>
    </row>
    <row r="28" spans="1:17" ht="12.75" customHeight="1">
      <c r="A28" s="16"/>
      <c r="B28" s="17">
        <v>22</v>
      </c>
      <c r="C28" s="18" t="s">
        <v>29</v>
      </c>
      <c r="D28" s="18">
        <v>145</v>
      </c>
      <c r="E28" s="18" t="s">
        <v>59</v>
      </c>
      <c r="F28" s="19" t="s">
        <v>154</v>
      </c>
      <c r="G28" s="19" t="s">
        <v>155</v>
      </c>
      <c r="H28" s="19" t="s">
        <v>93</v>
      </c>
      <c r="I28" s="19" t="s">
        <v>34</v>
      </c>
      <c r="J28" s="19" t="s">
        <v>156</v>
      </c>
      <c r="K28" s="18" t="s">
        <v>157</v>
      </c>
      <c r="L28" s="18">
        <v>15</v>
      </c>
      <c r="M28" s="18">
        <v>40</v>
      </c>
      <c r="N28" s="18">
        <v>50</v>
      </c>
      <c r="O28" s="18">
        <v>78.243473</v>
      </c>
      <c r="P28" s="26" t="s">
        <v>90</v>
      </c>
      <c r="Q28" s="28">
        <v>4</v>
      </c>
    </row>
    <row r="29" spans="1:17" ht="12.75" customHeight="1">
      <c r="A29" s="16"/>
      <c r="B29" s="17">
        <v>23</v>
      </c>
      <c r="C29" s="18" t="s">
        <v>29</v>
      </c>
      <c r="D29" s="18">
        <v>145</v>
      </c>
      <c r="E29" s="18" t="s">
        <v>96</v>
      </c>
      <c r="F29" s="19" t="s">
        <v>158</v>
      </c>
      <c r="G29" s="19" t="s">
        <v>159</v>
      </c>
      <c r="H29" s="19" t="s">
        <v>160</v>
      </c>
      <c r="I29" s="19" t="s">
        <v>34</v>
      </c>
      <c r="J29" s="19" t="s">
        <v>161</v>
      </c>
      <c r="K29" s="18" t="s">
        <v>162</v>
      </c>
      <c r="L29" s="18">
        <v>22</v>
      </c>
      <c r="M29" s="18">
        <v>59</v>
      </c>
      <c r="N29" s="18">
        <v>68</v>
      </c>
      <c r="O29" s="18">
        <v>95.958346</v>
      </c>
      <c r="P29" s="26" t="s">
        <v>83</v>
      </c>
      <c r="Q29" s="28">
        <v>5</v>
      </c>
    </row>
    <row r="30" spans="1:17" ht="12.75" customHeight="1">
      <c r="A30" s="16"/>
      <c r="B30" s="17">
        <v>24</v>
      </c>
      <c r="C30" s="18" t="s">
        <v>29</v>
      </c>
      <c r="D30" s="18">
        <v>145</v>
      </c>
      <c r="E30" s="18" t="s">
        <v>96</v>
      </c>
      <c r="F30" s="19" t="s">
        <v>163</v>
      </c>
      <c r="G30" s="19" t="s">
        <v>164</v>
      </c>
      <c r="H30" s="19" t="s">
        <v>165</v>
      </c>
      <c r="I30" s="19" t="s">
        <v>34</v>
      </c>
      <c r="J30" s="19" t="s">
        <v>166</v>
      </c>
      <c r="K30" s="18" t="s">
        <v>167</v>
      </c>
      <c r="L30" s="18">
        <v>5</v>
      </c>
      <c r="M30" s="18">
        <v>13</v>
      </c>
      <c r="N30" s="18">
        <v>23</v>
      </c>
      <c r="O30" s="18">
        <v>23.304919</v>
      </c>
      <c r="P30" s="26" t="s">
        <v>168</v>
      </c>
      <c r="Q30" s="28">
        <v>2</v>
      </c>
    </row>
    <row r="31" spans="1:17" ht="12.75" customHeight="1">
      <c r="A31" s="16"/>
      <c r="B31" s="17">
        <v>25</v>
      </c>
      <c r="C31" s="18" t="s">
        <v>29</v>
      </c>
      <c r="D31" s="18">
        <v>145</v>
      </c>
      <c r="E31" s="18" t="s">
        <v>38</v>
      </c>
      <c r="F31" s="19" t="s">
        <v>169</v>
      </c>
      <c r="G31" s="19" t="s">
        <v>32</v>
      </c>
      <c r="H31" s="19" t="s">
        <v>121</v>
      </c>
      <c r="I31" s="19" t="s">
        <v>34</v>
      </c>
      <c r="J31" s="19" t="s">
        <v>170</v>
      </c>
      <c r="K31" s="18" t="s">
        <v>171</v>
      </c>
      <c r="L31" s="18">
        <v>19</v>
      </c>
      <c r="M31" s="18">
        <v>51</v>
      </c>
      <c r="N31" s="18">
        <v>60</v>
      </c>
      <c r="O31" s="18">
        <v>90.689652</v>
      </c>
      <c r="P31" s="26" t="s">
        <v>65</v>
      </c>
      <c r="Q31" s="28">
        <v>4</v>
      </c>
    </row>
    <row r="32" spans="1:17" ht="12.75" customHeight="1">
      <c r="A32" s="16"/>
      <c r="B32" s="17">
        <v>26</v>
      </c>
      <c r="C32" s="18" t="s">
        <v>172</v>
      </c>
      <c r="D32" s="18">
        <v>145</v>
      </c>
      <c r="E32" s="18" t="s">
        <v>59</v>
      </c>
      <c r="F32" s="19" t="s">
        <v>173</v>
      </c>
      <c r="G32" s="19" t="s">
        <v>174</v>
      </c>
      <c r="H32" s="19" t="s">
        <v>175</v>
      </c>
      <c r="I32" s="19" t="s">
        <v>176</v>
      </c>
      <c r="J32" s="19" t="s">
        <v>177</v>
      </c>
      <c r="K32" s="18" t="s">
        <v>167</v>
      </c>
      <c r="L32" s="18">
        <v>13</v>
      </c>
      <c r="M32" s="18">
        <v>35</v>
      </c>
      <c r="N32" s="18">
        <v>44</v>
      </c>
      <c r="O32" s="18">
        <v>67.666905</v>
      </c>
      <c r="P32" s="26" t="s">
        <v>72</v>
      </c>
      <c r="Q32" s="28">
        <v>4</v>
      </c>
    </row>
    <row r="33" spans="1:17" ht="12.75" customHeight="1">
      <c r="A33" s="16"/>
      <c r="B33" s="17">
        <v>27</v>
      </c>
      <c r="C33" s="18" t="s">
        <v>172</v>
      </c>
      <c r="D33" s="18">
        <v>145</v>
      </c>
      <c r="E33" s="18" t="s">
        <v>84</v>
      </c>
      <c r="F33" s="19" t="s">
        <v>178</v>
      </c>
      <c r="G33" s="19" t="s">
        <v>179</v>
      </c>
      <c r="H33" s="19" t="s">
        <v>146</v>
      </c>
      <c r="I33" s="19" t="s">
        <v>34</v>
      </c>
      <c r="J33" s="19" t="s">
        <v>180</v>
      </c>
      <c r="K33" s="18" t="s">
        <v>181</v>
      </c>
      <c r="L33" s="18">
        <v>2</v>
      </c>
      <c r="M33" s="18">
        <v>5</v>
      </c>
      <c r="N33" s="18">
        <v>12</v>
      </c>
      <c r="O33" s="18">
        <v>6.878942</v>
      </c>
      <c r="P33" s="26" t="s">
        <v>182</v>
      </c>
      <c r="Q33" s="28">
        <v>2</v>
      </c>
    </row>
    <row r="34" spans="1:17" ht="12.75" customHeight="1">
      <c r="A34" s="16"/>
      <c r="B34" s="17">
        <v>28</v>
      </c>
      <c r="C34" s="18" t="s">
        <v>172</v>
      </c>
      <c r="D34" s="18">
        <v>145</v>
      </c>
      <c r="E34" s="18" t="s">
        <v>84</v>
      </c>
      <c r="F34" s="19" t="s">
        <v>183</v>
      </c>
      <c r="G34" s="19" t="s">
        <v>32</v>
      </c>
      <c r="H34" s="19" t="s">
        <v>55</v>
      </c>
      <c r="I34" s="19" t="s">
        <v>34</v>
      </c>
      <c r="J34" s="19" t="s">
        <v>184</v>
      </c>
      <c r="K34" s="18" t="s">
        <v>77</v>
      </c>
      <c r="L34" s="18">
        <v>9</v>
      </c>
      <c r="M34" s="18">
        <v>24</v>
      </c>
      <c r="N34" s="18">
        <v>33</v>
      </c>
      <c r="O34" s="18">
        <v>43.108512</v>
      </c>
      <c r="P34" s="26" t="s">
        <v>51</v>
      </c>
      <c r="Q34" s="28">
        <v>3</v>
      </c>
    </row>
    <row r="35" spans="1:17" ht="12.75" customHeight="1">
      <c r="A35" s="16"/>
      <c r="B35" s="17">
        <v>29</v>
      </c>
      <c r="C35" s="18" t="s">
        <v>172</v>
      </c>
      <c r="D35" s="18">
        <v>145</v>
      </c>
      <c r="E35" s="18" t="s">
        <v>84</v>
      </c>
      <c r="F35" s="19" t="s">
        <v>185</v>
      </c>
      <c r="G35" s="19" t="s">
        <v>179</v>
      </c>
      <c r="H35" s="19" t="s">
        <v>146</v>
      </c>
      <c r="I35" s="19" t="s">
        <v>34</v>
      </c>
      <c r="J35" s="19" t="s">
        <v>186</v>
      </c>
      <c r="K35" s="18" t="s">
        <v>101</v>
      </c>
      <c r="L35" s="18">
        <v>11</v>
      </c>
      <c r="M35" s="18">
        <v>29</v>
      </c>
      <c r="N35" s="18">
        <v>39</v>
      </c>
      <c r="O35" s="18">
        <v>55.108958</v>
      </c>
      <c r="P35" s="26" t="s">
        <v>102</v>
      </c>
      <c r="Q35" s="28">
        <v>3</v>
      </c>
    </row>
    <row r="36" spans="1:17" ht="12.75" customHeight="1">
      <c r="A36" s="16"/>
      <c r="B36" s="17">
        <v>30</v>
      </c>
      <c r="C36" s="18" t="s">
        <v>172</v>
      </c>
      <c r="D36" s="18">
        <v>145</v>
      </c>
      <c r="E36" s="18" t="s">
        <v>30</v>
      </c>
      <c r="F36" s="19" t="s">
        <v>187</v>
      </c>
      <c r="G36" s="19" t="s">
        <v>188</v>
      </c>
      <c r="H36" s="19" t="s">
        <v>146</v>
      </c>
      <c r="I36" s="19" t="s">
        <v>34</v>
      </c>
      <c r="J36" s="19" t="s">
        <v>189</v>
      </c>
      <c r="K36" s="18" t="s">
        <v>190</v>
      </c>
      <c r="L36" s="18">
        <v>0</v>
      </c>
      <c r="M36" s="18">
        <v>0</v>
      </c>
      <c r="N36" s="18">
        <v>0</v>
      </c>
      <c r="O36" s="18">
        <v>0</v>
      </c>
      <c r="P36" s="26" t="s">
        <v>191</v>
      </c>
      <c r="Q36" s="28">
        <v>2</v>
      </c>
    </row>
    <row r="37" spans="1:17" ht="12.75" customHeight="1">
      <c r="A37" s="16"/>
      <c r="B37" s="17">
        <v>31</v>
      </c>
      <c r="C37" s="18" t="s">
        <v>172</v>
      </c>
      <c r="D37" s="18">
        <v>145</v>
      </c>
      <c r="E37" s="18" t="s">
        <v>96</v>
      </c>
      <c r="F37" s="19" t="s">
        <v>192</v>
      </c>
      <c r="G37" s="19" t="s">
        <v>193</v>
      </c>
      <c r="H37" s="19" t="s">
        <v>121</v>
      </c>
      <c r="I37" s="19" t="s">
        <v>34</v>
      </c>
      <c r="J37" s="19" t="s">
        <v>194</v>
      </c>
      <c r="K37" s="18" t="s">
        <v>195</v>
      </c>
      <c r="L37" s="18">
        <v>5</v>
      </c>
      <c r="M37" s="18">
        <v>13</v>
      </c>
      <c r="N37" s="18">
        <v>23</v>
      </c>
      <c r="O37" s="18">
        <v>23.304919</v>
      </c>
      <c r="P37" s="26" t="s">
        <v>168</v>
      </c>
      <c r="Q37" s="28">
        <v>2</v>
      </c>
    </row>
    <row r="38" spans="1:17" ht="12.75" customHeight="1">
      <c r="A38" s="16"/>
      <c r="B38" s="17">
        <v>32</v>
      </c>
      <c r="C38" s="18" t="s">
        <v>172</v>
      </c>
      <c r="D38" s="18">
        <v>145</v>
      </c>
      <c r="E38" s="18" t="s">
        <v>38</v>
      </c>
      <c r="F38" s="19" t="s">
        <v>192</v>
      </c>
      <c r="G38" s="19" t="s">
        <v>196</v>
      </c>
      <c r="H38" s="19" t="s">
        <v>121</v>
      </c>
      <c r="I38" s="19" t="s">
        <v>34</v>
      </c>
      <c r="J38" s="19" t="s">
        <v>197</v>
      </c>
      <c r="K38" s="18" t="s">
        <v>162</v>
      </c>
      <c r="L38" s="18">
        <v>8</v>
      </c>
      <c r="M38" s="18">
        <v>21</v>
      </c>
      <c r="N38" s="18">
        <v>31</v>
      </c>
      <c r="O38" s="18">
        <v>37.813653</v>
      </c>
      <c r="P38" s="26" t="s">
        <v>132</v>
      </c>
      <c r="Q38" s="28">
        <v>3</v>
      </c>
    </row>
    <row r="39" spans="1:17" ht="12.75" customHeight="1">
      <c r="A39" s="16"/>
      <c r="B39" s="17">
        <v>33</v>
      </c>
      <c r="C39" s="18" t="s">
        <v>172</v>
      </c>
      <c r="D39" s="18">
        <v>145</v>
      </c>
      <c r="E39" s="18" t="s">
        <v>66</v>
      </c>
      <c r="F39" s="19" t="s">
        <v>198</v>
      </c>
      <c r="G39" s="19" t="s">
        <v>188</v>
      </c>
      <c r="H39" s="19" t="s">
        <v>199</v>
      </c>
      <c r="I39" s="19" t="s">
        <v>176</v>
      </c>
      <c r="J39" s="19" t="s">
        <v>200</v>
      </c>
      <c r="K39" s="18" t="s">
        <v>201</v>
      </c>
      <c r="L39" s="18">
        <v>12</v>
      </c>
      <c r="M39" s="18">
        <v>32</v>
      </c>
      <c r="N39" s="18">
        <v>41</v>
      </c>
      <c r="O39" s="18">
        <v>61.430398</v>
      </c>
      <c r="P39" s="26" t="s">
        <v>102</v>
      </c>
      <c r="Q39" s="28">
        <v>3</v>
      </c>
    </row>
    <row r="40" spans="1:17" ht="12.75" customHeight="1">
      <c r="A40" s="16"/>
      <c r="B40" s="17">
        <v>34</v>
      </c>
      <c r="C40" s="18" t="s">
        <v>172</v>
      </c>
      <c r="D40" s="18">
        <v>145</v>
      </c>
      <c r="E40" s="18" t="s">
        <v>59</v>
      </c>
      <c r="F40" s="19" t="s">
        <v>202</v>
      </c>
      <c r="G40" s="19" t="s">
        <v>159</v>
      </c>
      <c r="H40" s="19" t="s">
        <v>160</v>
      </c>
      <c r="I40" s="19" t="s">
        <v>34</v>
      </c>
      <c r="J40" s="19" t="s">
        <v>203</v>
      </c>
      <c r="K40" s="18" t="s">
        <v>113</v>
      </c>
      <c r="L40" s="18">
        <v>8</v>
      </c>
      <c r="M40" s="18">
        <v>21</v>
      </c>
      <c r="N40" s="18">
        <v>31</v>
      </c>
      <c r="O40" s="18">
        <v>37.813653</v>
      </c>
      <c r="P40" s="26" t="s">
        <v>139</v>
      </c>
      <c r="Q40" s="28">
        <v>3</v>
      </c>
    </row>
    <row r="41" spans="1:17" ht="12.75" customHeight="1">
      <c r="A41" s="16"/>
      <c r="B41" s="17">
        <v>35</v>
      </c>
      <c r="C41" s="18" t="s">
        <v>172</v>
      </c>
      <c r="D41" s="18">
        <v>145</v>
      </c>
      <c r="E41" s="18" t="s">
        <v>52</v>
      </c>
      <c r="F41" s="19" t="s">
        <v>204</v>
      </c>
      <c r="G41" s="19" t="s">
        <v>205</v>
      </c>
      <c r="H41" s="19" t="s">
        <v>175</v>
      </c>
      <c r="I41" s="19" t="s">
        <v>34</v>
      </c>
      <c r="J41" s="19" t="s">
        <v>206</v>
      </c>
      <c r="K41" s="18" t="s">
        <v>207</v>
      </c>
      <c r="L41" s="18">
        <v>7</v>
      </c>
      <c r="M41" s="18">
        <v>18</v>
      </c>
      <c r="N41" s="18">
        <v>28</v>
      </c>
      <c r="O41" s="18">
        <v>32.871678</v>
      </c>
      <c r="P41" s="26" t="s">
        <v>132</v>
      </c>
      <c r="Q41" s="28">
        <v>3</v>
      </c>
    </row>
    <row r="42" spans="1:17" ht="12.75" customHeight="1">
      <c r="A42" s="16"/>
      <c r="B42" s="17">
        <v>36</v>
      </c>
      <c r="C42" s="18" t="s">
        <v>172</v>
      </c>
      <c r="D42" s="18">
        <v>145</v>
      </c>
      <c r="E42" s="18" t="s">
        <v>66</v>
      </c>
      <c r="F42" s="19" t="s">
        <v>208</v>
      </c>
      <c r="G42" s="19" t="s">
        <v>86</v>
      </c>
      <c r="H42" s="19" t="s">
        <v>209</v>
      </c>
      <c r="I42" s="19" t="s">
        <v>34</v>
      </c>
      <c r="J42" s="19" t="s">
        <v>210</v>
      </c>
      <c r="K42" s="18" t="s">
        <v>211</v>
      </c>
      <c r="L42" s="18">
        <v>10</v>
      </c>
      <c r="M42" s="18">
        <v>27</v>
      </c>
      <c r="N42" s="18">
        <v>36</v>
      </c>
      <c r="O42" s="18">
        <v>48.875269</v>
      </c>
      <c r="P42" s="26" t="s">
        <v>45</v>
      </c>
      <c r="Q42" s="28">
        <v>3</v>
      </c>
    </row>
    <row r="43" spans="1:17" ht="12.75" customHeight="1">
      <c r="A43" s="16"/>
      <c r="B43" s="17">
        <v>37</v>
      </c>
      <c r="C43" s="18" t="s">
        <v>172</v>
      </c>
      <c r="D43" s="18">
        <v>145</v>
      </c>
      <c r="E43" s="18" t="s">
        <v>59</v>
      </c>
      <c r="F43" s="19" t="s">
        <v>212</v>
      </c>
      <c r="G43" s="19" t="s">
        <v>213</v>
      </c>
      <c r="H43" s="19" t="s">
        <v>127</v>
      </c>
      <c r="I43" s="19" t="s">
        <v>34</v>
      </c>
      <c r="J43" s="19" t="s">
        <v>214</v>
      </c>
      <c r="K43" s="18" t="s">
        <v>215</v>
      </c>
      <c r="L43" s="18">
        <v>6</v>
      </c>
      <c r="M43" s="18">
        <v>16</v>
      </c>
      <c r="N43" s="18">
        <v>25</v>
      </c>
      <c r="O43" s="18">
        <v>28.077833</v>
      </c>
      <c r="P43" s="26" t="s">
        <v>216</v>
      </c>
      <c r="Q43" s="28">
        <v>3</v>
      </c>
    </row>
    <row r="44" spans="1:17" ht="12.75" customHeight="1">
      <c r="A44" s="16"/>
      <c r="B44" s="17">
        <v>38</v>
      </c>
      <c r="C44" s="18" t="s">
        <v>172</v>
      </c>
      <c r="D44" s="18">
        <v>145</v>
      </c>
      <c r="E44" s="18" t="s">
        <v>52</v>
      </c>
      <c r="F44" s="19" t="s">
        <v>217</v>
      </c>
      <c r="G44" s="19" t="s">
        <v>218</v>
      </c>
      <c r="H44" s="19" t="s">
        <v>160</v>
      </c>
      <c r="I44" s="19" t="s">
        <v>34</v>
      </c>
      <c r="J44" s="19" t="s">
        <v>219</v>
      </c>
      <c r="K44" s="18" t="s">
        <v>220</v>
      </c>
      <c r="L44" s="18">
        <v>3</v>
      </c>
      <c r="M44" s="18">
        <v>8</v>
      </c>
      <c r="N44" s="18">
        <v>17</v>
      </c>
      <c r="O44" s="18">
        <v>12.384458</v>
      </c>
      <c r="P44" s="26" t="s">
        <v>221</v>
      </c>
      <c r="Q44" s="28">
        <v>2</v>
      </c>
    </row>
    <row r="45" spans="1:17" ht="12.75" customHeight="1">
      <c r="A45" s="16"/>
      <c r="B45" s="17">
        <v>39</v>
      </c>
      <c r="C45" s="18" t="s">
        <v>172</v>
      </c>
      <c r="D45" s="18">
        <v>145</v>
      </c>
      <c r="E45" s="18" t="s">
        <v>52</v>
      </c>
      <c r="F45" s="19" t="s">
        <v>222</v>
      </c>
      <c r="G45" s="19" t="s">
        <v>104</v>
      </c>
      <c r="H45" s="19" t="s">
        <v>223</v>
      </c>
      <c r="I45" s="19" t="s">
        <v>34</v>
      </c>
      <c r="J45" s="19" t="s">
        <v>224</v>
      </c>
      <c r="K45" s="18" t="s">
        <v>225</v>
      </c>
      <c r="L45" s="18">
        <v>14</v>
      </c>
      <c r="M45" s="18">
        <v>37</v>
      </c>
      <c r="N45" s="18">
        <v>47</v>
      </c>
      <c r="O45" s="18">
        <v>73.362011</v>
      </c>
      <c r="P45" s="26" t="s">
        <v>124</v>
      </c>
      <c r="Q45" s="28">
        <v>4</v>
      </c>
    </row>
    <row r="46" spans="1:17" ht="12.75" customHeight="1">
      <c r="A46" s="16"/>
      <c r="B46" s="17">
        <v>40</v>
      </c>
      <c r="C46" s="18" t="s">
        <v>172</v>
      </c>
      <c r="D46" s="18">
        <v>145</v>
      </c>
      <c r="E46" s="18" t="s">
        <v>38</v>
      </c>
      <c r="F46" s="19" t="s">
        <v>226</v>
      </c>
      <c r="G46" s="19" t="s">
        <v>74</v>
      </c>
      <c r="H46" s="19" t="s">
        <v>165</v>
      </c>
      <c r="I46" s="19" t="s">
        <v>34</v>
      </c>
      <c r="J46" s="19" t="s">
        <v>227</v>
      </c>
      <c r="K46" s="18" t="s">
        <v>101</v>
      </c>
      <c r="L46" s="18">
        <v>8</v>
      </c>
      <c r="M46" s="18">
        <v>21</v>
      </c>
      <c r="N46" s="18">
        <v>31</v>
      </c>
      <c r="O46" s="18">
        <v>37.813653</v>
      </c>
      <c r="P46" s="26" t="s">
        <v>139</v>
      </c>
      <c r="Q46" s="28">
        <v>3</v>
      </c>
    </row>
    <row r="47" spans="1:17" ht="12.75" customHeight="1">
      <c r="A47" s="16"/>
      <c r="B47" s="17">
        <v>41</v>
      </c>
      <c r="C47" s="18" t="s">
        <v>172</v>
      </c>
      <c r="D47" s="18">
        <v>145</v>
      </c>
      <c r="E47" s="18" t="s">
        <v>38</v>
      </c>
      <c r="F47" s="19" t="s">
        <v>228</v>
      </c>
      <c r="G47" s="19" t="s">
        <v>229</v>
      </c>
      <c r="H47" s="19" t="s">
        <v>105</v>
      </c>
      <c r="I47" s="19" t="s">
        <v>34</v>
      </c>
      <c r="J47" s="19" t="s">
        <v>230</v>
      </c>
      <c r="K47" s="18" t="s">
        <v>89</v>
      </c>
      <c r="L47" s="18">
        <v>8</v>
      </c>
      <c r="M47" s="18">
        <v>21</v>
      </c>
      <c r="N47" s="18">
        <v>31</v>
      </c>
      <c r="O47" s="18">
        <v>37.813653</v>
      </c>
      <c r="P47" s="26" t="s">
        <v>139</v>
      </c>
      <c r="Q47" s="28">
        <v>3</v>
      </c>
    </row>
    <row r="48" spans="1:17" ht="12.75" customHeight="1">
      <c r="A48" s="16"/>
      <c r="B48" s="17">
        <v>42</v>
      </c>
      <c r="C48" s="18" t="s">
        <v>231</v>
      </c>
      <c r="D48" s="18">
        <v>145</v>
      </c>
      <c r="E48" s="18" t="s">
        <v>59</v>
      </c>
      <c r="F48" s="19" t="s">
        <v>232</v>
      </c>
      <c r="G48" s="19" t="s">
        <v>188</v>
      </c>
      <c r="H48" s="19" t="s">
        <v>111</v>
      </c>
      <c r="I48" s="19" t="s">
        <v>34</v>
      </c>
      <c r="J48" s="19" t="s">
        <v>233</v>
      </c>
      <c r="K48" s="18" t="s">
        <v>171</v>
      </c>
      <c r="L48" s="18">
        <v>5</v>
      </c>
      <c r="M48" s="18">
        <v>13</v>
      </c>
      <c r="N48" s="18">
        <v>23</v>
      </c>
      <c r="O48" s="18">
        <v>23.304919</v>
      </c>
      <c r="P48" s="26" t="s">
        <v>168</v>
      </c>
      <c r="Q48" s="28">
        <v>2</v>
      </c>
    </row>
    <row r="49" spans="1:17" ht="12.75" customHeight="1">
      <c r="A49" s="16"/>
      <c r="B49" s="17">
        <v>43</v>
      </c>
      <c r="C49" s="18" t="s">
        <v>231</v>
      </c>
      <c r="D49" s="18">
        <v>145</v>
      </c>
      <c r="E49" s="18" t="s">
        <v>30</v>
      </c>
      <c r="F49" s="19" t="s">
        <v>234</v>
      </c>
      <c r="G49" s="19" t="s">
        <v>235</v>
      </c>
      <c r="H49" s="19" t="s">
        <v>236</v>
      </c>
      <c r="I49" s="19" t="s">
        <v>34</v>
      </c>
      <c r="J49" s="19" t="s">
        <v>237</v>
      </c>
      <c r="K49" s="18" t="s">
        <v>238</v>
      </c>
      <c r="L49" s="18">
        <v>6</v>
      </c>
      <c r="M49" s="18">
        <v>16</v>
      </c>
      <c r="N49" s="18">
        <v>25</v>
      </c>
      <c r="O49" s="18">
        <v>28.077833</v>
      </c>
      <c r="P49" s="26" t="s">
        <v>216</v>
      </c>
      <c r="Q49" s="28">
        <v>3</v>
      </c>
    </row>
    <row r="50" spans="1:17" ht="12.75" customHeight="1">
      <c r="A50" s="16"/>
      <c r="B50" s="17">
        <v>44</v>
      </c>
      <c r="C50" s="18" t="s">
        <v>231</v>
      </c>
      <c r="D50" s="18">
        <v>145</v>
      </c>
      <c r="E50" s="18" t="s">
        <v>84</v>
      </c>
      <c r="F50" s="19" t="s">
        <v>239</v>
      </c>
      <c r="G50" s="19" t="s">
        <v>92</v>
      </c>
      <c r="H50" s="19" t="s">
        <v>93</v>
      </c>
      <c r="I50" s="19" t="s">
        <v>176</v>
      </c>
      <c r="J50" s="19" t="s">
        <v>240</v>
      </c>
      <c r="K50" s="18" t="s">
        <v>241</v>
      </c>
      <c r="L50" s="18">
        <v>9</v>
      </c>
      <c r="M50" s="18">
        <v>24</v>
      </c>
      <c r="N50" s="18">
        <v>33</v>
      </c>
      <c r="O50" s="18">
        <v>43.108512</v>
      </c>
      <c r="P50" s="26" t="s">
        <v>51</v>
      </c>
      <c r="Q50" s="28">
        <v>3</v>
      </c>
    </row>
    <row r="51" spans="1:17" ht="12.75" customHeight="1">
      <c r="A51" s="16"/>
      <c r="B51" s="17">
        <v>45</v>
      </c>
      <c r="C51" s="18" t="s">
        <v>231</v>
      </c>
      <c r="D51" s="18">
        <v>145</v>
      </c>
      <c r="E51" s="18" t="s">
        <v>84</v>
      </c>
      <c r="F51" s="19" t="s">
        <v>242</v>
      </c>
      <c r="G51" s="19" t="s">
        <v>243</v>
      </c>
      <c r="H51" s="19" t="s">
        <v>33</v>
      </c>
      <c r="I51" s="19" t="s">
        <v>42</v>
      </c>
      <c r="J51" s="19" t="s">
        <v>244</v>
      </c>
      <c r="K51" s="18" t="s">
        <v>245</v>
      </c>
      <c r="L51" s="18">
        <v>3</v>
      </c>
      <c r="M51" s="18">
        <v>8</v>
      </c>
      <c r="N51" s="18">
        <v>17</v>
      </c>
      <c r="O51" s="18">
        <v>12.384458</v>
      </c>
      <c r="P51" s="26" t="s">
        <v>221</v>
      </c>
      <c r="Q51" s="28">
        <v>2</v>
      </c>
    </row>
    <row r="52" spans="1:17" ht="12.75" customHeight="1">
      <c r="A52" s="16"/>
      <c r="B52" s="17">
        <v>46</v>
      </c>
      <c r="C52" s="18" t="s">
        <v>231</v>
      </c>
      <c r="D52" s="18">
        <v>145</v>
      </c>
      <c r="E52" s="18" t="s">
        <v>96</v>
      </c>
      <c r="F52" s="19" t="s">
        <v>246</v>
      </c>
      <c r="G52" s="19" t="s">
        <v>104</v>
      </c>
      <c r="H52" s="19" t="s">
        <v>41</v>
      </c>
      <c r="I52" s="19" t="s">
        <v>34</v>
      </c>
      <c r="J52" s="19" t="s">
        <v>247</v>
      </c>
      <c r="K52" s="18" t="s">
        <v>89</v>
      </c>
      <c r="L52" s="18">
        <v>3</v>
      </c>
      <c r="M52" s="18">
        <v>8</v>
      </c>
      <c r="N52" s="18">
        <v>17</v>
      </c>
      <c r="O52" s="18">
        <v>12.384458</v>
      </c>
      <c r="P52" s="26" t="s">
        <v>221</v>
      </c>
      <c r="Q52" s="28">
        <v>2</v>
      </c>
    </row>
    <row r="53" spans="1:17" ht="12.75" customHeight="1">
      <c r="A53" s="16"/>
      <c r="B53" s="17">
        <v>47</v>
      </c>
      <c r="C53" s="18" t="s">
        <v>231</v>
      </c>
      <c r="D53" s="18">
        <v>145</v>
      </c>
      <c r="E53" s="18" t="s">
        <v>38</v>
      </c>
      <c r="F53" s="19" t="s">
        <v>248</v>
      </c>
      <c r="G53" s="19" t="s">
        <v>229</v>
      </c>
      <c r="H53" s="19" t="s">
        <v>249</v>
      </c>
      <c r="I53" s="19" t="s">
        <v>250</v>
      </c>
      <c r="J53" s="19" t="s">
        <v>251</v>
      </c>
      <c r="K53" s="18" t="s">
        <v>252</v>
      </c>
      <c r="L53" s="18">
        <v>7</v>
      </c>
      <c r="M53" s="18">
        <v>18</v>
      </c>
      <c r="N53" s="18">
        <v>28</v>
      </c>
      <c r="O53" s="18">
        <v>32.871678</v>
      </c>
      <c r="P53" s="26" t="s">
        <v>132</v>
      </c>
      <c r="Q53" s="28">
        <v>3</v>
      </c>
    </row>
    <row r="54" spans="1:17" ht="12.75" customHeight="1">
      <c r="A54" s="16"/>
      <c r="B54" s="17">
        <v>48</v>
      </c>
      <c r="C54" s="18" t="s">
        <v>231</v>
      </c>
      <c r="D54" s="18">
        <v>145</v>
      </c>
      <c r="E54" s="18" t="s">
        <v>66</v>
      </c>
      <c r="F54" s="19" t="s">
        <v>253</v>
      </c>
      <c r="G54" s="19" t="s">
        <v>74</v>
      </c>
      <c r="H54" s="19" t="s">
        <v>127</v>
      </c>
      <c r="I54" s="19" t="s">
        <v>34</v>
      </c>
      <c r="J54" s="19" t="s">
        <v>254</v>
      </c>
      <c r="K54" s="18" t="s">
        <v>215</v>
      </c>
      <c r="L54" s="18">
        <v>9</v>
      </c>
      <c r="M54" s="18">
        <v>24</v>
      </c>
      <c r="N54" s="18">
        <v>33</v>
      </c>
      <c r="O54" s="18">
        <v>43.108512</v>
      </c>
      <c r="P54" s="26" t="s">
        <v>51</v>
      </c>
      <c r="Q54" s="28">
        <v>3</v>
      </c>
    </row>
    <row r="55" spans="1:17" ht="12.75" customHeight="1">
      <c r="A55" s="16"/>
      <c r="B55" s="17">
        <v>49</v>
      </c>
      <c r="C55" s="18" t="s">
        <v>231</v>
      </c>
      <c r="D55" s="18">
        <v>145</v>
      </c>
      <c r="E55" s="18" t="s">
        <v>66</v>
      </c>
      <c r="F55" s="19" t="s">
        <v>255</v>
      </c>
      <c r="G55" s="19" t="s">
        <v>145</v>
      </c>
      <c r="H55" s="19" t="s">
        <v>99</v>
      </c>
      <c r="I55" s="19" t="s">
        <v>34</v>
      </c>
      <c r="J55" s="19" t="s">
        <v>256</v>
      </c>
      <c r="K55" s="18" t="s">
        <v>152</v>
      </c>
      <c r="L55" s="18">
        <v>10</v>
      </c>
      <c r="M55" s="18">
        <v>27</v>
      </c>
      <c r="N55" s="18">
        <v>36</v>
      </c>
      <c r="O55" s="18">
        <v>48.875269</v>
      </c>
      <c r="P55" s="26" t="s">
        <v>45</v>
      </c>
      <c r="Q55" s="28">
        <v>3</v>
      </c>
    </row>
    <row r="56" spans="1:17" ht="12.75" customHeight="1">
      <c r="A56" s="16"/>
      <c r="B56" s="17">
        <v>50</v>
      </c>
      <c r="C56" s="18" t="s">
        <v>231</v>
      </c>
      <c r="D56" s="18">
        <v>145</v>
      </c>
      <c r="E56" s="18" t="s">
        <v>59</v>
      </c>
      <c r="F56" s="19" t="s">
        <v>257</v>
      </c>
      <c r="G56" s="19" t="s">
        <v>258</v>
      </c>
      <c r="H56" s="19" t="s">
        <v>236</v>
      </c>
      <c r="I56" s="19" t="s">
        <v>34</v>
      </c>
      <c r="J56" s="19" t="s">
        <v>259</v>
      </c>
      <c r="K56" s="18" t="s">
        <v>238</v>
      </c>
      <c r="L56" s="18">
        <v>7</v>
      </c>
      <c r="M56" s="18">
        <v>18</v>
      </c>
      <c r="N56" s="18">
        <v>28</v>
      </c>
      <c r="O56" s="18">
        <v>32.871678</v>
      </c>
      <c r="P56" s="26" t="s">
        <v>132</v>
      </c>
      <c r="Q56" s="28">
        <v>3</v>
      </c>
    </row>
    <row r="57" spans="1:17" ht="12.75" customHeight="1">
      <c r="A57" s="16"/>
      <c r="B57" s="17">
        <v>51</v>
      </c>
      <c r="C57" s="18" t="s">
        <v>231</v>
      </c>
      <c r="D57" s="18">
        <v>145</v>
      </c>
      <c r="E57" s="18" t="s">
        <v>30</v>
      </c>
      <c r="F57" s="19" t="s">
        <v>260</v>
      </c>
      <c r="G57" s="19" t="s">
        <v>261</v>
      </c>
      <c r="H57" s="19" t="s">
        <v>262</v>
      </c>
      <c r="I57" s="19" t="s">
        <v>263</v>
      </c>
      <c r="J57" s="19" t="s">
        <v>264</v>
      </c>
      <c r="K57" s="18" t="s">
        <v>171</v>
      </c>
      <c r="L57" s="18">
        <v>10</v>
      </c>
      <c r="M57" s="18">
        <v>27</v>
      </c>
      <c r="N57" s="18">
        <v>36</v>
      </c>
      <c r="O57" s="18">
        <v>48.875269</v>
      </c>
      <c r="P57" s="26" t="s">
        <v>45</v>
      </c>
      <c r="Q57" s="28">
        <v>3</v>
      </c>
    </row>
    <row r="58" spans="1:17" ht="12.75" customHeight="1">
      <c r="A58" s="16"/>
      <c r="B58" s="17">
        <v>52</v>
      </c>
      <c r="C58" s="18" t="s">
        <v>231</v>
      </c>
      <c r="D58" s="18">
        <v>145</v>
      </c>
      <c r="E58" s="18" t="s">
        <v>52</v>
      </c>
      <c r="F58" s="19" t="s">
        <v>265</v>
      </c>
      <c r="G58" s="19" t="s">
        <v>258</v>
      </c>
      <c r="H58" s="19" t="s">
        <v>160</v>
      </c>
      <c r="I58" s="19" t="s">
        <v>34</v>
      </c>
      <c r="J58" s="19" t="s">
        <v>266</v>
      </c>
      <c r="K58" s="18" t="s">
        <v>71</v>
      </c>
      <c r="L58" s="18">
        <v>8</v>
      </c>
      <c r="M58" s="18">
        <v>21</v>
      </c>
      <c r="N58" s="18">
        <v>31</v>
      </c>
      <c r="O58" s="18">
        <v>37.813653</v>
      </c>
      <c r="P58" s="26" t="s">
        <v>139</v>
      </c>
      <c r="Q58" s="28">
        <v>3</v>
      </c>
    </row>
    <row r="59" spans="1:17" ht="12.75" customHeight="1">
      <c r="A59" s="16"/>
      <c r="B59" s="17">
        <v>53</v>
      </c>
      <c r="C59" s="18" t="s">
        <v>231</v>
      </c>
      <c r="D59" s="18">
        <v>145</v>
      </c>
      <c r="E59" s="18" t="s">
        <v>52</v>
      </c>
      <c r="F59" s="19" t="s">
        <v>267</v>
      </c>
      <c r="G59" s="19" t="s">
        <v>268</v>
      </c>
      <c r="H59" s="19" t="s">
        <v>165</v>
      </c>
      <c r="I59" s="19" t="s">
        <v>34</v>
      </c>
      <c r="J59" s="19" t="s">
        <v>269</v>
      </c>
      <c r="K59" s="18" t="s">
        <v>270</v>
      </c>
      <c r="L59" s="18">
        <v>10</v>
      </c>
      <c r="M59" s="18">
        <v>27</v>
      </c>
      <c r="N59" s="18">
        <v>36</v>
      </c>
      <c r="O59" s="18">
        <v>48.875269</v>
      </c>
      <c r="P59" s="26" t="s">
        <v>45</v>
      </c>
      <c r="Q59" s="28">
        <v>3</v>
      </c>
    </row>
    <row r="60" spans="1:17" ht="12.75" customHeight="1">
      <c r="A60" s="16"/>
      <c r="B60" s="17">
        <v>54</v>
      </c>
      <c r="C60" s="18" t="s">
        <v>231</v>
      </c>
      <c r="D60" s="18">
        <v>145</v>
      </c>
      <c r="E60" s="18" t="s">
        <v>96</v>
      </c>
      <c r="F60" s="19" t="s">
        <v>271</v>
      </c>
      <c r="G60" s="19" t="s">
        <v>110</v>
      </c>
      <c r="H60" s="19" t="s">
        <v>99</v>
      </c>
      <c r="I60" s="19" t="s">
        <v>272</v>
      </c>
      <c r="J60" s="19" t="s">
        <v>273</v>
      </c>
      <c r="K60" s="18" t="s">
        <v>36</v>
      </c>
      <c r="L60" s="18">
        <v>9</v>
      </c>
      <c r="M60" s="18">
        <v>24</v>
      </c>
      <c r="N60" s="18">
        <v>33</v>
      </c>
      <c r="O60" s="18">
        <v>43.108512</v>
      </c>
      <c r="P60" s="26" t="s">
        <v>51</v>
      </c>
      <c r="Q60" s="28">
        <v>3</v>
      </c>
    </row>
    <row r="61" spans="1:17" ht="13.5" thickBot="1">
      <c r="A61" s="16"/>
      <c r="B61" s="20"/>
      <c r="C61" s="21"/>
      <c r="D61" s="21"/>
      <c r="E61" s="21"/>
      <c r="F61" s="21"/>
      <c r="G61" s="21"/>
      <c r="H61" s="21"/>
      <c r="I61" s="21"/>
      <c r="J61" s="21"/>
      <c r="K61" s="22" t="s">
        <v>1</v>
      </c>
      <c r="L61" s="23">
        <f>AVERAGE($L$7:$L$60)</f>
        <v>10.981481481481481</v>
      </c>
      <c r="M61" s="23">
        <f>AVERAGE($M$7:$M$60)</f>
        <v>29.22222222222222</v>
      </c>
      <c r="N61" s="23">
        <f>AVERAGE($N$7:$N$60)</f>
        <v>38.46296296296296</v>
      </c>
      <c r="O61" s="23">
        <f>AVERAGE($O$7:$O$60)</f>
        <v>52.96290724074075</v>
      </c>
      <c r="P61" s="25"/>
      <c r="Q61" s="24">
        <f>AVERAGE($Q$7:$Q$60)</f>
        <v>3.259259259259259</v>
      </c>
    </row>
    <row r="62" spans="2:13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sheetProtection/>
  <mergeCells count="6">
    <mergeCell ref="B5:Q5"/>
    <mergeCell ref="B4:Q4"/>
    <mergeCell ref="B3:H3"/>
    <mergeCell ref="B1:Q1"/>
    <mergeCell ref="B2:Q2"/>
    <mergeCell ref="I3:Q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33" t="str">
        <f>S1_Title</f>
        <v>Протокол проверки результатов Единого государственного экзамена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"/>
    </row>
    <row r="2" spans="2:14" ht="16.5">
      <c r="B2" s="33" t="str">
        <f>S1_FileName</f>
        <v>24-Красноярский край  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"/>
    </row>
    <row r="3" spans="2:13" ht="16.5">
      <c r="B3" s="32" t="str">
        <f>S1_InstType</f>
        <v>Код ОУ: </v>
      </c>
      <c r="C3" s="32"/>
      <c r="D3" s="32"/>
      <c r="E3" s="32"/>
      <c r="F3" s="32"/>
      <c r="G3" s="32"/>
      <c r="H3" s="32"/>
      <c r="I3" s="32"/>
      <c r="J3" s="34" t="str">
        <f>S1_SchoolCode</f>
        <v>610710</v>
      </c>
      <c r="K3" s="34"/>
      <c r="L3" s="34"/>
      <c r="M3" s="34"/>
    </row>
    <row r="4" spans="2:13" ht="17.25" thickBot="1">
      <c r="B4" s="33" t="str">
        <f>S1_SubjectCode</f>
        <v>02-Математика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25.5">
      <c r="B5" s="8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9">
        <v>1</v>
      </c>
      <c r="C6" s="5" t="s">
        <v>29</v>
      </c>
      <c r="D6" s="5">
        <v>145</v>
      </c>
      <c r="E6" s="5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  <c r="K6" s="6" t="s">
        <v>274</v>
      </c>
      <c r="L6" s="6" t="s">
        <v>275</v>
      </c>
      <c r="M6" s="6" t="s">
        <v>276</v>
      </c>
    </row>
    <row r="7" spans="1:13" ht="12.75" customHeight="1">
      <c r="A7" s="4"/>
      <c r="B7" s="9">
        <v>2</v>
      </c>
      <c r="C7" s="5" t="s">
        <v>29</v>
      </c>
      <c r="D7" s="5">
        <v>145</v>
      </c>
      <c r="E7" s="5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277</v>
      </c>
      <c r="L7" s="6" t="s">
        <v>278</v>
      </c>
      <c r="M7" s="6" t="s">
        <v>279</v>
      </c>
    </row>
    <row r="8" spans="1:13" ht="12.75" customHeight="1">
      <c r="A8" s="4"/>
      <c r="B8" s="9">
        <v>3</v>
      </c>
      <c r="C8" s="5" t="s">
        <v>29</v>
      </c>
      <c r="D8" s="5">
        <v>145</v>
      </c>
      <c r="E8" s="5" t="s">
        <v>38</v>
      </c>
      <c r="F8" s="6" t="s">
        <v>46</v>
      </c>
      <c r="G8" s="6" t="s">
        <v>47</v>
      </c>
      <c r="H8" s="6" t="s">
        <v>48</v>
      </c>
      <c r="I8" s="6" t="s">
        <v>34</v>
      </c>
      <c r="J8" s="6" t="s">
        <v>49</v>
      </c>
      <c r="K8" s="6" t="s">
        <v>280</v>
      </c>
      <c r="L8" s="6" t="s">
        <v>281</v>
      </c>
      <c r="M8" s="6" t="s">
        <v>279</v>
      </c>
    </row>
    <row r="9" spans="1:13" ht="12.75" customHeight="1">
      <c r="A9" s="4"/>
      <c r="B9" s="9">
        <v>4</v>
      </c>
      <c r="C9" s="5" t="s">
        <v>29</v>
      </c>
      <c r="D9" s="5">
        <v>145</v>
      </c>
      <c r="E9" s="5" t="s">
        <v>52</v>
      </c>
      <c r="F9" s="6" t="s">
        <v>53</v>
      </c>
      <c r="G9" s="6" t="s">
        <v>54</v>
      </c>
      <c r="H9" s="6" t="s">
        <v>55</v>
      </c>
      <c r="I9" s="6" t="s">
        <v>34</v>
      </c>
      <c r="J9" s="6" t="s">
        <v>56</v>
      </c>
      <c r="K9" s="6" t="s">
        <v>282</v>
      </c>
      <c r="L9" s="6" t="s">
        <v>283</v>
      </c>
      <c r="M9" s="6" t="s">
        <v>284</v>
      </c>
    </row>
    <row r="10" spans="1:13" ht="12.75" customHeight="1">
      <c r="A10" s="4"/>
      <c r="B10" s="9">
        <v>5</v>
      </c>
      <c r="C10" s="5" t="s">
        <v>29</v>
      </c>
      <c r="D10" s="5">
        <v>145</v>
      </c>
      <c r="E10" s="5" t="s">
        <v>59</v>
      </c>
      <c r="F10" s="6" t="s">
        <v>60</v>
      </c>
      <c r="G10" s="6" t="s">
        <v>61</v>
      </c>
      <c r="H10" s="6" t="s">
        <v>62</v>
      </c>
      <c r="I10" s="6" t="s">
        <v>34</v>
      </c>
      <c r="J10" s="6" t="s">
        <v>63</v>
      </c>
      <c r="K10" s="6" t="s">
        <v>285</v>
      </c>
      <c r="L10" s="6" t="s">
        <v>286</v>
      </c>
      <c r="M10" s="6" t="s">
        <v>287</v>
      </c>
    </row>
    <row r="11" spans="1:13" ht="12.75" customHeight="1">
      <c r="A11" s="4"/>
      <c r="B11" s="9">
        <v>6</v>
      </c>
      <c r="C11" s="5" t="s">
        <v>29</v>
      </c>
      <c r="D11" s="5">
        <v>145</v>
      </c>
      <c r="E11" s="5" t="s">
        <v>66</v>
      </c>
      <c r="F11" s="6" t="s">
        <v>67</v>
      </c>
      <c r="G11" s="6" t="s">
        <v>68</v>
      </c>
      <c r="H11" s="6" t="s">
        <v>69</v>
      </c>
      <c r="I11" s="6" t="s">
        <v>34</v>
      </c>
      <c r="J11" s="6" t="s">
        <v>70</v>
      </c>
      <c r="K11" s="6" t="s">
        <v>288</v>
      </c>
      <c r="L11" s="6" t="s">
        <v>289</v>
      </c>
      <c r="M11" s="6" t="s">
        <v>279</v>
      </c>
    </row>
    <row r="12" spans="1:13" ht="12.75" customHeight="1">
      <c r="A12" s="4"/>
      <c r="B12" s="9">
        <v>7</v>
      </c>
      <c r="C12" s="5" t="s">
        <v>29</v>
      </c>
      <c r="D12" s="5">
        <v>145</v>
      </c>
      <c r="E12" s="5" t="s">
        <v>59</v>
      </c>
      <c r="F12" s="6" t="s">
        <v>73</v>
      </c>
      <c r="G12" s="6" t="s">
        <v>74</v>
      </c>
      <c r="H12" s="6" t="s">
        <v>75</v>
      </c>
      <c r="I12" s="6" t="s">
        <v>34</v>
      </c>
      <c r="J12" s="6" t="s">
        <v>76</v>
      </c>
      <c r="K12" s="6" t="s">
        <v>290</v>
      </c>
      <c r="L12" s="6" t="s">
        <v>291</v>
      </c>
      <c r="M12" s="6" t="s">
        <v>279</v>
      </c>
    </row>
    <row r="13" spans="1:13" ht="12.75" customHeight="1">
      <c r="A13" s="4"/>
      <c r="B13" s="9">
        <v>8</v>
      </c>
      <c r="C13" s="5" t="s">
        <v>29</v>
      </c>
      <c r="D13" s="5">
        <v>145</v>
      </c>
      <c r="E13" s="5" t="s">
        <v>66</v>
      </c>
      <c r="F13" s="6" t="s">
        <v>78</v>
      </c>
      <c r="G13" s="6" t="s">
        <v>79</v>
      </c>
      <c r="H13" s="6" t="s">
        <v>80</v>
      </c>
      <c r="I13" s="6" t="s">
        <v>34</v>
      </c>
      <c r="J13" s="6" t="s">
        <v>81</v>
      </c>
      <c r="K13" s="6" t="s">
        <v>285</v>
      </c>
      <c r="L13" s="6" t="s">
        <v>292</v>
      </c>
      <c r="M13" s="6" t="s">
        <v>287</v>
      </c>
    </row>
    <row r="14" spans="1:13" ht="12.75" customHeight="1">
      <c r="A14" s="4"/>
      <c r="B14" s="9">
        <v>9</v>
      </c>
      <c r="C14" s="5" t="s">
        <v>29</v>
      </c>
      <c r="D14" s="5">
        <v>145</v>
      </c>
      <c r="E14" s="5" t="s">
        <v>84</v>
      </c>
      <c r="F14" s="6" t="s">
        <v>85</v>
      </c>
      <c r="G14" s="6" t="s">
        <v>86</v>
      </c>
      <c r="H14" s="6" t="s">
        <v>87</v>
      </c>
      <c r="I14" s="6" t="s">
        <v>34</v>
      </c>
      <c r="J14" s="6" t="s">
        <v>88</v>
      </c>
      <c r="K14" s="6" t="s">
        <v>293</v>
      </c>
      <c r="L14" s="6" t="s">
        <v>294</v>
      </c>
      <c r="M14" s="6" t="s">
        <v>279</v>
      </c>
    </row>
    <row r="15" spans="1:13" ht="12.75" customHeight="1">
      <c r="A15" s="4"/>
      <c r="B15" s="9">
        <v>10</v>
      </c>
      <c r="C15" s="5" t="s">
        <v>29</v>
      </c>
      <c r="D15" s="5">
        <v>145</v>
      </c>
      <c r="E15" s="5" t="s">
        <v>84</v>
      </c>
      <c r="F15" s="6" t="s">
        <v>91</v>
      </c>
      <c r="G15" s="6" t="s">
        <v>92</v>
      </c>
      <c r="H15" s="6" t="s">
        <v>93</v>
      </c>
      <c r="I15" s="6" t="s">
        <v>34</v>
      </c>
      <c r="J15" s="6" t="s">
        <v>94</v>
      </c>
      <c r="K15" s="6" t="s">
        <v>295</v>
      </c>
      <c r="L15" s="6" t="s">
        <v>296</v>
      </c>
      <c r="M15" s="6" t="s">
        <v>276</v>
      </c>
    </row>
    <row r="16" spans="1:13" ht="12.75" customHeight="1">
      <c r="A16" s="4"/>
      <c r="B16" s="9">
        <v>11</v>
      </c>
      <c r="C16" s="5" t="s">
        <v>29</v>
      </c>
      <c r="D16" s="5">
        <v>145</v>
      </c>
      <c r="E16" s="5" t="s">
        <v>96</v>
      </c>
      <c r="F16" s="6" t="s">
        <v>97</v>
      </c>
      <c r="G16" s="6" t="s">
        <v>98</v>
      </c>
      <c r="H16" s="6" t="s">
        <v>99</v>
      </c>
      <c r="I16" s="6" t="s">
        <v>34</v>
      </c>
      <c r="J16" s="6" t="s">
        <v>100</v>
      </c>
      <c r="K16" s="6" t="s">
        <v>297</v>
      </c>
      <c r="L16" s="6" t="s">
        <v>298</v>
      </c>
      <c r="M16" s="6" t="s">
        <v>276</v>
      </c>
    </row>
    <row r="17" spans="1:13" ht="12.75" customHeight="1">
      <c r="A17" s="4"/>
      <c r="B17" s="9">
        <v>12</v>
      </c>
      <c r="C17" s="5" t="s">
        <v>29</v>
      </c>
      <c r="D17" s="5">
        <v>145</v>
      </c>
      <c r="E17" s="5" t="s">
        <v>96</v>
      </c>
      <c r="F17" s="6" t="s">
        <v>103</v>
      </c>
      <c r="G17" s="6" t="s">
        <v>104</v>
      </c>
      <c r="H17" s="6" t="s">
        <v>105</v>
      </c>
      <c r="I17" s="6" t="s">
        <v>34</v>
      </c>
      <c r="J17" s="6" t="s">
        <v>106</v>
      </c>
      <c r="K17" s="6" t="s">
        <v>299</v>
      </c>
      <c r="L17" s="6" t="s">
        <v>300</v>
      </c>
      <c r="M17" s="6" t="s">
        <v>279</v>
      </c>
    </row>
    <row r="18" spans="1:13" ht="12.75" customHeight="1">
      <c r="A18" s="4"/>
      <c r="B18" s="9">
        <v>13</v>
      </c>
      <c r="C18" s="5" t="s">
        <v>29</v>
      </c>
      <c r="D18" s="5">
        <v>145</v>
      </c>
      <c r="E18" s="5" t="s">
        <v>108</v>
      </c>
      <c r="F18" s="6" t="s">
        <v>109</v>
      </c>
      <c r="G18" s="6" t="s">
        <v>110</v>
      </c>
      <c r="H18" s="6" t="s">
        <v>111</v>
      </c>
      <c r="I18" s="6" t="s">
        <v>34</v>
      </c>
      <c r="J18" s="6" t="s">
        <v>112</v>
      </c>
      <c r="K18" s="6" t="s">
        <v>293</v>
      </c>
      <c r="L18" s="6" t="s">
        <v>301</v>
      </c>
      <c r="M18" s="6" t="s">
        <v>287</v>
      </c>
    </row>
    <row r="19" spans="1:13" ht="12.75" customHeight="1">
      <c r="A19" s="4"/>
      <c r="B19" s="9">
        <v>14</v>
      </c>
      <c r="C19" s="5" t="s">
        <v>29</v>
      </c>
      <c r="D19" s="5">
        <v>145</v>
      </c>
      <c r="E19" s="5" t="s">
        <v>66</v>
      </c>
      <c r="F19" s="6" t="s">
        <v>114</v>
      </c>
      <c r="G19" s="6" t="s">
        <v>115</v>
      </c>
      <c r="H19" s="6" t="s">
        <v>80</v>
      </c>
      <c r="I19" s="6" t="s">
        <v>34</v>
      </c>
      <c r="J19" s="6" t="s">
        <v>116</v>
      </c>
      <c r="K19" s="6" t="s">
        <v>285</v>
      </c>
      <c r="L19" s="6" t="s">
        <v>302</v>
      </c>
      <c r="M19" s="6" t="s">
        <v>303</v>
      </c>
    </row>
    <row r="20" spans="1:13" ht="12.75" customHeight="1">
      <c r="A20" s="4"/>
      <c r="B20" s="9">
        <v>15</v>
      </c>
      <c r="C20" s="5" t="s">
        <v>29</v>
      </c>
      <c r="D20" s="5">
        <v>145</v>
      </c>
      <c r="E20" s="5" t="s">
        <v>96</v>
      </c>
      <c r="F20" s="6" t="s">
        <v>119</v>
      </c>
      <c r="G20" s="6" t="s">
        <v>120</v>
      </c>
      <c r="H20" s="6" t="s">
        <v>121</v>
      </c>
      <c r="I20" s="6" t="s">
        <v>34</v>
      </c>
      <c r="J20" s="6" t="s">
        <v>122</v>
      </c>
      <c r="K20" s="6" t="s">
        <v>288</v>
      </c>
      <c r="L20" s="6" t="s">
        <v>304</v>
      </c>
      <c r="M20" s="6" t="s">
        <v>279</v>
      </c>
    </row>
    <row r="21" spans="1:13" ht="12.75" customHeight="1">
      <c r="A21" s="4"/>
      <c r="B21" s="9">
        <v>16</v>
      </c>
      <c r="C21" s="5" t="s">
        <v>29</v>
      </c>
      <c r="D21" s="5">
        <v>145</v>
      </c>
      <c r="E21" s="5" t="s">
        <v>66</v>
      </c>
      <c r="F21" s="6" t="s">
        <v>125</v>
      </c>
      <c r="G21" s="6" t="s">
        <v>126</v>
      </c>
      <c r="H21" s="6" t="s">
        <v>127</v>
      </c>
      <c r="I21" s="6" t="s">
        <v>34</v>
      </c>
      <c r="J21" s="6" t="s">
        <v>128</v>
      </c>
      <c r="K21" s="6" t="s">
        <v>305</v>
      </c>
      <c r="L21" s="6" t="s">
        <v>306</v>
      </c>
      <c r="M21" s="6" t="s">
        <v>279</v>
      </c>
    </row>
    <row r="22" spans="1:13" ht="12.75" customHeight="1">
      <c r="A22" s="4"/>
      <c r="B22" s="9">
        <v>17</v>
      </c>
      <c r="C22" s="5" t="s">
        <v>29</v>
      </c>
      <c r="D22" s="5">
        <v>145</v>
      </c>
      <c r="E22" s="5" t="s">
        <v>30</v>
      </c>
      <c r="F22" s="6" t="s">
        <v>129</v>
      </c>
      <c r="G22" s="6" t="s">
        <v>130</v>
      </c>
      <c r="H22" s="6" t="s">
        <v>99</v>
      </c>
      <c r="I22" s="6" t="s">
        <v>34</v>
      </c>
      <c r="J22" s="6" t="s">
        <v>131</v>
      </c>
      <c r="K22" s="6" t="s">
        <v>307</v>
      </c>
      <c r="L22" s="6" t="s">
        <v>308</v>
      </c>
      <c r="M22" s="6" t="s">
        <v>279</v>
      </c>
    </row>
    <row r="23" spans="1:13" ht="12.75" customHeight="1">
      <c r="A23" s="4"/>
      <c r="B23" s="9">
        <v>18</v>
      </c>
      <c r="C23" s="5" t="s">
        <v>29</v>
      </c>
      <c r="D23" s="5">
        <v>145</v>
      </c>
      <c r="E23" s="5" t="s">
        <v>30</v>
      </c>
      <c r="F23" s="6" t="s">
        <v>133</v>
      </c>
      <c r="G23" s="6" t="s">
        <v>134</v>
      </c>
      <c r="H23" s="6" t="s">
        <v>135</v>
      </c>
      <c r="I23" s="6" t="s">
        <v>136</v>
      </c>
      <c r="J23" s="6" t="s">
        <v>137</v>
      </c>
      <c r="K23" s="6" t="s">
        <v>309</v>
      </c>
      <c r="L23" s="6" t="s">
        <v>310</v>
      </c>
      <c r="M23" s="6" t="s">
        <v>279</v>
      </c>
    </row>
    <row r="24" spans="1:13" ht="12.75" customHeight="1">
      <c r="A24" s="4"/>
      <c r="B24" s="9">
        <v>19</v>
      </c>
      <c r="C24" s="5" t="s">
        <v>29</v>
      </c>
      <c r="D24" s="5">
        <v>145</v>
      </c>
      <c r="E24" s="5" t="s">
        <v>38</v>
      </c>
      <c r="F24" s="6" t="s">
        <v>140</v>
      </c>
      <c r="G24" s="6" t="s">
        <v>141</v>
      </c>
      <c r="H24" s="6" t="s">
        <v>99</v>
      </c>
      <c r="I24" s="6" t="s">
        <v>34</v>
      </c>
      <c r="J24" s="6" t="s">
        <v>142</v>
      </c>
      <c r="K24" s="6" t="s">
        <v>285</v>
      </c>
      <c r="L24" s="6" t="s">
        <v>311</v>
      </c>
      <c r="M24" s="6" t="s">
        <v>312</v>
      </c>
    </row>
    <row r="25" spans="1:13" ht="12.75" customHeight="1">
      <c r="A25" s="4"/>
      <c r="B25" s="9">
        <v>20</v>
      </c>
      <c r="C25" s="5" t="s">
        <v>29</v>
      </c>
      <c r="D25" s="5">
        <v>145</v>
      </c>
      <c r="E25" s="5" t="s">
        <v>52</v>
      </c>
      <c r="F25" s="6" t="s">
        <v>144</v>
      </c>
      <c r="G25" s="6" t="s">
        <v>145</v>
      </c>
      <c r="H25" s="6" t="s">
        <v>146</v>
      </c>
      <c r="I25" s="6" t="s">
        <v>34</v>
      </c>
      <c r="J25" s="6" t="s">
        <v>147</v>
      </c>
      <c r="K25" s="6" t="s">
        <v>313</v>
      </c>
      <c r="L25" s="6" t="s">
        <v>314</v>
      </c>
      <c r="M25" s="6" t="s">
        <v>315</v>
      </c>
    </row>
    <row r="26" spans="1:13" ht="12.75" customHeight="1">
      <c r="A26" s="4"/>
      <c r="B26" s="9">
        <v>21</v>
      </c>
      <c r="C26" s="5" t="s">
        <v>29</v>
      </c>
      <c r="D26" s="5">
        <v>145</v>
      </c>
      <c r="E26" s="5" t="s">
        <v>30</v>
      </c>
      <c r="F26" s="6" t="s">
        <v>150</v>
      </c>
      <c r="G26" s="6" t="s">
        <v>120</v>
      </c>
      <c r="H26" s="6" t="s">
        <v>93</v>
      </c>
      <c r="I26" s="6" t="s">
        <v>34</v>
      </c>
      <c r="J26" s="6" t="s">
        <v>151</v>
      </c>
      <c r="K26" s="6" t="s">
        <v>288</v>
      </c>
      <c r="L26" s="6" t="s">
        <v>316</v>
      </c>
      <c r="M26" s="6" t="s">
        <v>287</v>
      </c>
    </row>
    <row r="27" spans="1:13" ht="12.75" customHeight="1">
      <c r="A27" s="4"/>
      <c r="B27" s="9">
        <v>22</v>
      </c>
      <c r="C27" s="5" t="s">
        <v>29</v>
      </c>
      <c r="D27" s="5">
        <v>145</v>
      </c>
      <c r="E27" s="5" t="s">
        <v>59</v>
      </c>
      <c r="F27" s="6" t="s">
        <v>154</v>
      </c>
      <c r="G27" s="6" t="s">
        <v>155</v>
      </c>
      <c r="H27" s="6" t="s">
        <v>93</v>
      </c>
      <c r="I27" s="6" t="s">
        <v>34</v>
      </c>
      <c r="J27" s="6" t="s">
        <v>156</v>
      </c>
      <c r="K27" s="6" t="s">
        <v>285</v>
      </c>
      <c r="L27" s="6" t="s">
        <v>317</v>
      </c>
      <c r="M27" s="6" t="s">
        <v>279</v>
      </c>
    </row>
    <row r="28" spans="1:13" ht="12.75" customHeight="1">
      <c r="A28" s="4"/>
      <c r="B28" s="9">
        <v>23</v>
      </c>
      <c r="C28" s="5" t="s">
        <v>29</v>
      </c>
      <c r="D28" s="5">
        <v>145</v>
      </c>
      <c r="E28" s="5" t="s">
        <v>96</v>
      </c>
      <c r="F28" s="6" t="s">
        <v>158</v>
      </c>
      <c r="G28" s="6" t="s">
        <v>159</v>
      </c>
      <c r="H28" s="6" t="s">
        <v>160</v>
      </c>
      <c r="I28" s="6" t="s">
        <v>34</v>
      </c>
      <c r="J28" s="6" t="s">
        <v>161</v>
      </c>
      <c r="K28" s="6" t="s">
        <v>285</v>
      </c>
      <c r="L28" s="6" t="s">
        <v>318</v>
      </c>
      <c r="M28" s="6" t="s">
        <v>287</v>
      </c>
    </row>
    <row r="29" spans="1:13" ht="12.75" customHeight="1">
      <c r="A29" s="4"/>
      <c r="B29" s="9">
        <v>24</v>
      </c>
      <c r="C29" s="5" t="s">
        <v>29</v>
      </c>
      <c r="D29" s="5">
        <v>145</v>
      </c>
      <c r="E29" s="5" t="s">
        <v>96</v>
      </c>
      <c r="F29" s="6" t="s">
        <v>163</v>
      </c>
      <c r="G29" s="6" t="s">
        <v>164</v>
      </c>
      <c r="H29" s="6" t="s">
        <v>165</v>
      </c>
      <c r="I29" s="6" t="s">
        <v>34</v>
      </c>
      <c r="J29" s="6" t="s">
        <v>166</v>
      </c>
      <c r="K29" s="6" t="s">
        <v>319</v>
      </c>
      <c r="L29" s="6" t="s">
        <v>281</v>
      </c>
      <c r="M29" s="6" t="s">
        <v>279</v>
      </c>
    </row>
    <row r="30" spans="1:13" ht="12.75" customHeight="1">
      <c r="A30" s="4"/>
      <c r="B30" s="9">
        <v>25</v>
      </c>
      <c r="C30" s="5" t="s">
        <v>29</v>
      </c>
      <c r="D30" s="5">
        <v>145</v>
      </c>
      <c r="E30" s="5" t="s">
        <v>38</v>
      </c>
      <c r="F30" s="6" t="s">
        <v>169</v>
      </c>
      <c r="G30" s="6" t="s">
        <v>32</v>
      </c>
      <c r="H30" s="6" t="s">
        <v>121</v>
      </c>
      <c r="I30" s="6" t="s">
        <v>34</v>
      </c>
      <c r="J30" s="6" t="s">
        <v>170</v>
      </c>
      <c r="K30" s="6" t="s">
        <v>285</v>
      </c>
      <c r="L30" s="6" t="s">
        <v>320</v>
      </c>
      <c r="M30" s="6" t="s">
        <v>279</v>
      </c>
    </row>
    <row r="31" spans="1:13" ht="12.75" customHeight="1">
      <c r="A31" s="4"/>
      <c r="B31" s="9">
        <v>26</v>
      </c>
      <c r="C31" s="5" t="s">
        <v>172</v>
      </c>
      <c r="D31" s="5">
        <v>145</v>
      </c>
      <c r="E31" s="5" t="s">
        <v>59</v>
      </c>
      <c r="F31" s="6" t="s">
        <v>173</v>
      </c>
      <c r="G31" s="6" t="s">
        <v>174</v>
      </c>
      <c r="H31" s="6" t="s">
        <v>175</v>
      </c>
      <c r="I31" s="6" t="s">
        <v>176</v>
      </c>
      <c r="J31" s="6" t="s">
        <v>177</v>
      </c>
      <c r="K31" s="6" t="s">
        <v>295</v>
      </c>
      <c r="L31" s="6" t="s">
        <v>321</v>
      </c>
      <c r="M31" s="6" t="s">
        <v>279</v>
      </c>
    </row>
    <row r="32" spans="1:13" ht="12.75" customHeight="1">
      <c r="A32" s="4"/>
      <c r="B32" s="9">
        <v>27</v>
      </c>
      <c r="C32" s="5" t="s">
        <v>172</v>
      </c>
      <c r="D32" s="5">
        <v>145</v>
      </c>
      <c r="E32" s="5" t="s">
        <v>84</v>
      </c>
      <c r="F32" s="6" t="s">
        <v>178</v>
      </c>
      <c r="G32" s="6" t="s">
        <v>179</v>
      </c>
      <c r="H32" s="6" t="s">
        <v>146</v>
      </c>
      <c r="I32" s="6" t="s">
        <v>34</v>
      </c>
      <c r="J32" s="6" t="s">
        <v>180</v>
      </c>
      <c r="K32" s="6" t="s">
        <v>322</v>
      </c>
      <c r="L32" s="6" t="s">
        <v>323</v>
      </c>
      <c r="M32" s="6" t="s">
        <v>279</v>
      </c>
    </row>
    <row r="33" spans="1:13" ht="12.75" customHeight="1">
      <c r="A33" s="4"/>
      <c r="B33" s="9">
        <v>28</v>
      </c>
      <c r="C33" s="5" t="s">
        <v>172</v>
      </c>
      <c r="D33" s="5">
        <v>145</v>
      </c>
      <c r="E33" s="5" t="s">
        <v>84</v>
      </c>
      <c r="F33" s="6" t="s">
        <v>183</v>
      </c>
      <c r="G33" s="6" t="s">
        <v>32</v>
      </c>
      <c r="H33" s="6" t="s">
        <v>55</v>
      </c>
      <c r="I33" s="6" t="s">
        <v>34</v>
      </c>
      <c r="J33" s="6" t="s">
        <v>184</v>
      </c>
      <c r="K33" s="6" t="s">
        <v>324</v>
      </c>
      <c r="L33" s="6" t="s">
        <v>325</v>
      </c>
      <c r="M33" s="6" t="s">
        <v>279</v>
      </c>
    </row>
    <row r="34" spans="1:13" ht="12.75" customHeight="1">
      <c r="A34" s="4"/>
      <c r="B34" s="9">
        <v>29</v>
      </c>
      <c r="C34" s="5" t="s">
        <v>172</v>
      </c>
      <c r="D34" s="5">
        <v>145</v>
      </c>
      <c r="E34" s="5" t="s">
        <v>84</v>
      </c>
      <c r="F34" s="6" t="s">
        <v>185</v>
      </c>
      <c r="G34" s="6" t="s">
        <v>179</v>
      </c>
      <c r="H34" s="6" t="s">
        <v>146</v>
      </c>
      <c r="I34" s="6" t="s">
        <v>34</v>
      </c>
      <c r="J34" s="6" t="s">
        <v>186</v>
      </c>
      <c r="K34" s="6" t="s">
        <v>305</v>
      </c>
      <c r="L34" s="6" t="s">
        <v>310</v>
      </c>
      <c r="M34" s="6" t="s">
        <v>279</v>
      </c>
    </row>
    <row r="35" spans="1:13" ht="12.75" customHeight="1">
      <c r="A35" s="4"/>
      <c r="B35" s="9">
        <v>30</v>
      </c>
      <c r="C35" s="5" t="s">
        <v>172</v>
      </c>
      <c r="D35" s="5">
        <v>145</v>
      </c>
      <c r="E35" s="5" t="s">
        <v>30</v>
      </c>
      <c r="F35" s="6" t="s">
        <v>187</v>
      </c>
      <c r="G35" s="6" t="s">
        <v>188</v>
      </c>
      <c r="H35" s="6" t="s">
        <v>146</v>
      </c>
      <c r="I35" s="6" t="s">
        <v>34</v>
      </c>
      <c r="J35" s="6" t="s">
        <v>189</v>
      </c>
      <c r="K35" s="6" t="s">
        <v>326</v>
      </c>
      <c r="L35" s="6" t="s">
        <v>323</v>
      </c>
      <c r="M35" s="6" t="s">
        <v>279</v>
      </c>
    </row>
    <row r="36" spans="1:13" ht="12.75" customHeight="1">
      <c r="A36" s="4"/>
      <c r="B36" s="9">
        <v>31</v>
      </c>
      <c r="C36" s="5" t="s">
        <v>172</v>
      </c>
      <c r="D36" s="5">
        <v>145</v>
      </c>
      <c r="E36" s="5" t="s">
        <v>96</v>
      </c>
      <c r="F36" s="6" t="s">
        <v>192</v>
      </c>
      <c r="G36" s="6" t="s">
        <v>193</v>
      </c>
      <c r="H36" s="6" t="s">
        <v>121</v>
      </c>
      <c r="I36" s="6" t="s">
        <v>34</v>
      </c>
      <c r="J36" s="6" t="s">
        <v>194</v>
      </c>
      <c r="K36" s="6" t="s">
        <v>327</v>
      </c>
      <c r="L36" s="6" t="s">
        <v>323</v>
      </c>
      <c r="M36" s="6" t="s">
        <v>279</v>
      </c>
    </row>
    <row r="37" spans="1:13" ht="12.75" customHeight="1">
      <c r="A37" s="4"/>
      <c r="B37" s="9">
        <v>32</v>
      </c>
      <c r="C37" s="5" t="s">
        <v>172</v>
      </c>
      <c r="D37" s="5">
        <v>145</v>
      </c>
      <c r="E37" s="5" t="s">
        <v>38</v>
      </c>
      <c r="F37" s="6" t="s">
        <v>192</v>
      </c>
      <c r="G37" s="6" t="s">
        <v>196</v>
      </c>
      <c r="H37" s="6" t="s">
        <v>121</v>
      </c>
      <c r="I37" s="6" t="s">
        <v>34</v>
      </c>
      <c r="J37" s="6" t="s">
        <v>197</v>
      </c>
      <c r="K37" s="6" t="s">
        <v>328</v>
      </c>
      <c r="L37" s="6" t="s">
        <v>329</v>
      </c>
      <c r="M37" s="6" t="s">
        <v>279</v>
      </c>
    </row>
    <row r="38" spans="1:13" ht="12.75" customHeight="1">
      <c r="A38" s="4"/>
      <c r="B38" s="9">
        <v>33</v>
      </c>
      <c r="C38" s="5" t="s">
        <v>172</v>
      </c>
      <c r="D38" s="5">
        <v>145</v>
      </c>
      <c r="E38" s="5" t="s">
        <v>66</v>
      </c>
      <c r="F38" s="6" t="s">
        <v>198</v>
      </c>
      <c r="G38" s="6" t="s">
        <v>188</v>
      </c>
      <c r="H38" s="6" t="s">
        <v>199</v>
      </c>
      <c r="I38" s="6" t="s">
        <v>176</v>
      </c>
      <c r="J38" s="6" t="s">
        <v>200</v>
      </c>
      <c r="K38" s="6" t="s">
        <v>330</v>
      </c>
      <c r="L38" s="6" t="s">
        <v>331</v>
      </c>
      <c r="M38" s="6" t="s">
        <v>279</v>
      </c>
    </row>
    <row r="39" spans="1:13" ht="12.75" customHeight="1">
      <c r="A39" s="4"/>
      <c r="B39" s="9">
        <v>34</v>
      </c>
      <c r="C39" s="5" t="s">
        <v>172</v>
      </c>
      <c r="D39" s="5">
        <v>145</v>
      </c>
      <c r="E39" s="5" t="s">
        <v>59</v>
      </c>
      <c r="F39" s="6" t="s">
        <v>202</v>
      </c>
      <c r="G39" s="6" t="s">
        <v>159</v>
      </c>
      <c r="H39" s="6" t="s">
        <v>160</v>
      </c>
      <c r="I39" s="6" t="s">
        <v>34</v>
      </c>
      <c r="J39" s="6" t="s">
        <v>203</v>
      </c>
      <c r="K39" s="6" t="s">
        <v>332</v>
      </c>
      <c r="L39" s="6" t="s">
        <v>310</v>
      </c>
      <c r="M39" s="6" t="s">
        <v>279</v>
      </c>
    </row>
    <row r="40" spans="1:13" ht="12.75" customHeight="1">
      <c r="A40" s="4"/>
      <c r="B40" s="9">
        <v>35</v>
      </c>
      <c r="C40" s="5" t="s">
        <v>172</v>
      </c>
      <c r="D40" s="5">
        <v>145</v>
      </c>
      <c r="E40" s="5" t="s">
        <v>52</v>
      </c>
      <c r="F40" s="6" t="s">
        <v>204</v>
      </c>
      <c r="G40" s="6" t="s">
        <v>205</v>
      </c>
      <c r="H40" s="6" t="s">
        <v>175</v>
      </c>
      <c r="I40" s="6" t="s">
        <v>34</v>
      </c>
      <c r="J40" s="6" t="s">
        <v>206</v>
      </c>
      <c r="K40" s="6" t="s">
        <v>333</v>
      </c>
      <c r="L40" s="6" t="s">
        <v>325</v>
      </c>
      <c r="M40" s="6" t="s">
        <v>279</v>
      </c>
    </row>
    <row r="41" spans="1:13" ht="12.75" customHeight="1">
      <c r="A41" s="4"/>
      <c r="B41" s="9">
        <v>36</v>
      </c>
      <c r="C41" s="5" t="s">
        <v>172</v>
      </c>
      <c r="D41" s="5">
        <v>145</v>
      </c>
      <c r="E41" s="5" t="s">
        <v>66</v>
      </c>
      <c r="F41" s="6" t="s">
        <v>208</v>
      </c>
      <c r="G41" s="6" t="s">
        <v>86</v>
      </c>
      <c r="H41" s="6" t="s">
        <v>209</v>
      </c>
      <c r="I41" s="6" t="s">
        <v>34</v>
      </c>
      <c r="J41" s="6" t="s">
        <v>210</v>
      </c>
      <c r="K41" s="6" t="s">
        <v>334</v>
      </c>
      <c r="L41" s="6" t="s">
        <v>310</v>
      </c>
      <c r="M41" s="6" t="s">
        <v>279</v>
      </c>
    </row>
    <row r="42" spans="1:13" ht="12.75" customHeight="1">
      <c r="A42" s="4"/>
      <c r="B42" s="9">
        <v>37</v>
      </c>
      <c r="C42" s="5" t="s">
        <v>172</v>
      </c>
      <c r="D42" s="5">
        <v>145</v>
      </c>
      <c r="E42" s="5" t="s">
        <v>59</v>
      </c>
      <c r="F42" s="6" t="s">
        <v>212</v>
      </c>
      <c r="G42" s="6" t="s">
        <v>213</v>
      </c>
      <c r="H42" s="6" t="s">
        <v>127</v>
      </c>
      <c r="I42" s="6" t="s">
        <v>34</v>
      </c>
      <c r="J42" s="6" t="s">
        <v>214</v>
      </c>
      <c r="K42" s="6" t="s">
        <v>335</v>
      </c>
      <c r="L42" s="6" t="s">
        <v>323</v>
      </c>
      <c r="M42" s="6" t="s">
        <v>279</v>
      </c>
    </row>
    <row r="43" spans="1:13" ht="12.75" customHeight="1">
      <c r="A43" s="4"/>
      <c r="B43" s="9">
        <v>38</v>
      </c>
      <c r="C43" s="5" t="s">
        <v>172</v>
      </c>
      <c r="D43" s="5">
        <v>145</v>
      </c>
      <c r="E43" s="5" t="s">
        <v>52</v>
      </c>
      <c r="F43" s="6" t="s">
        <v>217</v>
      </c>
      <c r="G43" s="6" t="s">
        <v>218</v>
      </c>
      <c r="H43" s="6" t="s">
        <v>160</v>
      </c>
      <c r="I43" s="6" t="s">
        <v>34</v>
      </c>
      <c r="J43" s="6" t="s">
        <v>219</v>
      </c>
      <c r="K43" s="6" t="s">
        <v>336</v>
      </c>
      <c r="L43" s="6" t="s">
        <v>323</v>
      </c>
      <c r="M43" s="6" t="s">
        <v>279</v>
      </c>
    </row>
    <row r="44" spans="1:13" ht="12.75" customHeight="1">
      <c r="A44" s="4"/>
      <c r="B44" s="9">
        <v>39</v>
      </c>
      <c r="C44" s="5" t="s">
        <v>172</v>
      </c>
      <c r="D44" s="5">
        <v>145</v>
      </c>
      <c r="E44" s="5" t="s">
        <v>52</v>
      </c>
      <c r="F44" s="6" t="s">
        <v>222</v>
      </c>
      <c r="G44" s="6" t="s">
        <v>104</v>
      </c>
      <c r="H44" s="6" t="s">
        <v>223</v>
      </c>
      <c r="I44" s="6" t="s">
        <v>34</v>
      </c>
      <c r="J44" s="6" t="s">
        <v>224</v>
      </c>
      <c r="K44" s="6" t="s">
        <v>285</v>
      </c>
      <c r="L44" s="6" t="s">
        <v>337</v>
      </c>
      <c r="M44" s="6" t="s">
        <v>279</v>
      </c>
    </row>
    <row r="45" spans="1:13" ht="12.75" customHeight="1">
      <c r="A45" s="4"/>
      <c r="B45" s="9">
        <v>40</v>
      </c>
      <c r="C45" s="5" t="s">
        <v>172</v>
      </c>
      <c r="D45" s="5">
        <v>145</v>
      </c>
      <c r="E45" s="5" t="s">
        <v>38</v>
      </c>
      <c r="F45" s="6" t="s">
        <v>226</v>
      </c>
      <c r="G45" s="6" t="s">
        <v>74</v>
      </c>
      <c r="H45" s="6" t="s">
        <v>165</v>
      </c>
      <c r="I45" s="6" t="s">
        <v>34</v>
      </c>
      <c r="J45" s="6" t="s">
        <v>227</v>
      </c>
      <c r="K45" s="6" t="s">
        <v>338</v>
      </c>
      <c r="L45" s="6" t="s">
        <v>325</v>
      </c>
      <c r="M45" s="6" t="s">
        <v>279</v>
      </c>
    </row>
    <row r="46" spans="1:13" ht="12.75" customHeight="1">
      <c r="A46" s="4"/>
      <c r="B46" s="9">
        <v>41</v>
      </c>
      <c r="C46" s="5" t="s">
        <v>172</v>
      </c>
      <c r="D46" s="5">
        <v>145</v>
      </c>
      <c r="E46" s="5" t="s">
        <v>38</v>
      </c>
      <c r="F46" s="6" t="s">
        <v>228</v>
      </c>
      <c r="G46" s="6" t="s">
        <v>229</v>
      </c>
      <c r="H46" s="6" t="s">
        <v>105</v>
      </c>
      <c r="I46" s="6" t="s">
        <v>34</v>
      </c>
      <c r="J46" s="6" t="s">
        <v>230</v>
      </c>
      <c r="K46" s="6" t="s">
        <v>339</v>
      </c>
      <c r="L46" s="6" t="s">
        <v>310</v>
      </c>
      <c r="M46" s="6" t="s">
        <v>279</v>
      </c>
    </row>
    <row r="47" spans="1:13" ht="12.75" customHeight="1">
      <c r="A47" s="4"/>
      <c r="B47" s="9">
        <v>42</v>
      </c>
      <c r="C47" s="5" t="s">
        <v>231</v>
      </c>
      <c r="D47" s="5">
        <v>145</v>
      </c>
      <c r="E47" s="5" t="s">
        <v>59</v>
      </c>
      <c r="F47" s="6" t="s">
        <v>232</v>
      </c>
      <c r="G47" s="6" t="s">
        <v>188</v>
      </c>
      <c r="H47" s="6" t="s">
        <v>111</v>
      </c>
      <c r="I47" s="6" t="s">
        <v>34</v>
      </c>
      <c r="J47" s="6" t="s">
        <v>233</v>
      </c>
      <c r="K47" s="6" t="s">
        <v>340</v>
      </c>
      <c r="L47" s="6" t="s">
        <v>323</v>
      </c>
      <c r="M47" s="6" t="s">
        <v>279</v>
      </c>
    </row>
    <row r="48" spans="1:13" ht="12.75" customHeight="1">
      <c r="A48" s="4"/>
      <c r="B48" s="9">
        <v>43</v>
      </c>
      <c r="C48" s="5" t="s">
        <v>231</v>
      </c>
      <c r="D48" s="5">
        <v>145</v>
      </c>
      <c r="E48" s="5" t="s">
        <v>30</v>
      </c>
      <c r="F48" s="6" t="s">
        <v>234</v>
      </c>
      <c r="G48" s="6" t="s">
        <v>235</v>
      </c>
      <c r="H48" s="6" t="s">
        <v>236</v>
      </c>
      <c r="I48" s="6" t="s">
        <v>34</v>
      </c>
      <c r="J48" s="6" t="s">
        <v>237</v>
      </c>
      <c r="K48" s="6" t="s">
        <v>341</v>
      </c>
      <c r="L48" s="6" t="s">
        <v>325</v>
      </c>
      <c r="M48" s="6" t="s">
        <v>279</v>
      </c>
    </row>
    <row r="49" spans="1:13" ht="12.75" customHeight="1">
      <c r="A49" s="4"/>
      <c r="B49" s="9">
        <v>44</v>
      </c>
      <c r="C49" s="5" t="s">
        <v>231</v>
      </c>
      <c r="D49" s="5">
        <v>145</v>
      </c>
      <c r="E49" s="5" t="s">
        <v>84</v>
      </c>
      <c r="F49" s="6" t="s">
        <v>239</v>
      </c>
      <c r="G49" s="6" t="s">
        <v>92</v>
      </c>
      <c r="H49" s="6" t="s">
        <v>93</v>
      </c>
      <c r="I49" s="6" t="s">
        <v>176</v>
      </c>
      <c r="J49" s="6" t="s">
        <v>240</v>
      </c>
      <c r="K49" s="6" t="s">
        <v>342</v>
      </c>
      <c r="L49" s="6" t="s">
        <v>308</v>
      </c>
      <c r="M49" s="6" t="s">
        <v>279</v>
      </c>
    </row>
    <row r="50" spans="1:13" ht="12.75" customHeight="1">
      <c r="A50" s="4"/>
      <c r="B50" s="9">
        <v>45</v>
      </c>
      <c r="C50" s="5" t="s">
        <v>231</v>
      </c>
      <c r="D50" s="5">
        <v>145</v>
      </c>
      <c r="E50" s="5" t="s">
        <v>84</v>
      </c>
      <c r="F50" s="6" t="s">
        <v>242</v>
      </c>
      <c r="G50" s="6" t="s">
        <v>243</v>
      </c>
      <c r="H50" s="6" t="s">
        <v>33</v>
      </c>
      <c r="I50" s="6" t="s">
        <v>42</v>
      </c>
      <c r="J50" s="6" t="s">
        <v>244</v>
      </c>
      <c r="K50" s="6" t="s">
        <v>343</v>
      </c>
      <c r="L50" s="6" t="s">
        <v>325</v>
      </c>
      <c r="M50" s="6" t="s">
        <v>279</v>
      </c>
    </row>
    <row r="51" spans="1:13" ht="12.75" customHeight="1">
      <c r="A51" s="4"/>
      <c r="B51" s="9">
        <v>46</v>
      </c>
      <c r="C51" s="5" t="s">
        <v>231</v>
      </c>
      <c r="D51" s="5">
        <v>145</v>
      </c>
      <c r="E51" s="5" t="s">
        <v>96</v>
      </c>
      <c r="F51" s="6" t="s">
        <v>246</v>
      </c>
      <c r="G51" s="6" t="s">
        <v>104</v>
      </c>
      <c r="H51" s="6" t="s">
        <v>41</v>
      </c>
      <c r="I51" s="6" t="s">
        <v>34</v>
      </c>
      <c r="J51" s="6" t="s">
        <v>247</v>
      </c>
      <c r="K51" s="6" t="s">
        <v>344</v>
      </c>
      <c r="L51" s="6" t="s">
        <v>323</v>
      </c>
      <c r="M51" s="6" t="s">
        <v>279</v>
      </c>
    </row>
    <row r="52" spans="1:13" ht="12.75" customHeight="1">
      <c r="A52" s="4"/>
      <c r="B52" s="9">
        <v>47</v>
      </c>
      <c r="C52" s="5" t="s">
        <v>231</v>
      </c>
      <c r="D52" s="5">
        <v>145</v>
      </c>
      <c r="E52" s="5" t="s">
        <v>38</v>
      </c>
      <c r="F52" s="6" t="s">
        <v>248</v>
      </c>
      <c r="G52" s="6" t="s">
        <v>229</v>
      </c>
      <c r="H52" s="6" t="s">
        <v>249</v>
      </c>
      <c r="I52" s="6" t="s">
        <v>250</v>
      </c>
      <c r="J52" s="6" t="s">
        <v>251</v>
      </c>
      <c r="K52" s="6" t="s">
        <v>345</v>
      </c>
      <c r="L52" s="6" t="s">
        <v>281</v>
      </c>
      <c r="M52" s="6" t="s">
        <v>279</v>
      </c>
    </row>
    <row r="53" spans="1:13" ht="12.75" customHeight="1">
      <c r="A53" s="4"/>
      <c r="B53" s="9">
        <v>48</v>
      </c>
      <c r="C53" s="5" t="s">
        <v>231</v>
      </c>
      <c r="D53" s="5">
        <v>145</v>
      </c>
      <c r="E53" s="5" t="s">
        <v>66</v>
      </c>
      <c r="F53" s="6" t="s">
        <v>253</v>
      </c>
      <c r="G53" s="6" t="s">
        <v>74</v>
      </c>
      <c r="H53" s="6" t="s">
        <v>127</v>
      </c>
      <c r="I53" s="6" t="s">
        <v>34</v>
      </c>
      <c r="J53" s="6" t="s">
        <v>254</v>
      </c>
      <c r="K53" s="6" t="s">
        <v>274</v>
      </c>
      <c r="L53" s="6" t="s">
        <v>310</v>
      </c>
      <c r="M53" s="6" t="s">
        <v>279</v>
      </c>
    </row>
    <row r="54" spans="1:13" ht="12.75" customHeight="1">
      <c r="A54" s="4"/>
      <c r="B54" s="9">
        <v>49</v>
      </c>
      <c r="C54" s="5" t="s">
        <v>231</v>
      </c>
      <c r="D54" s="5">
        <v>145</v>
      </c>
      <c r="E54" s="5" t="s">
        <v>66</v>
      </c>
      <c r="F54" s="6" t="s">
        <v>255</v>
      </c>
      <c r="G54" s="6" t="s">
        <v>145</v>
      </c>
      <c r="H54" s="6" t="s">
        <v>99</v>
      </c>
      <c r="I54" s="6" t="s">
        <v>34</v>
      </c>
      <c r="J54" s="6" t="s">
        <v>256</v>
      </c>
      <c r="K54" s="6" t="s">
        <v>280</v>
      </c>
      <c r="L54" s="6" t="s">
        <v>310</v>
      </c>
      <c r="M54" s="6" t="s">
        <v>279</v>
      </c>
    </row>
    <row r="55" spans="1:13" ht="12.75" customHeight="1">
      <c r="A55" s="4"/>
      <c r="B55" s="9">
        <v>50</v>
      </c>
      <c r="C55" s="5" t="s">
        <v>231</v>
      </c>
      <c r="D55" s="5">
        <v>145</v>
      </c>
      <c r="E55" s="5" t="s">
        <v>59</v>
      </c>
      <c r="F55" s="6" t="s">
        <v>257</v>
      </c>
      <c r="G55" s="6" t="s">
        <v>258</v>
      </c>
      <c r="H55" s="6" t="s">
        <v>236</v>
      </c>
      <c r="I55" s="6" t="s">
        <v>34</v>
      </c>
      <c r="J55" s="6" t="s">
        <v>259</v>
      </c>
      <c r="K55" s="6" t="s">
        <v>346</v>
      </c>
      <c r="L55" s="6" t="s">
        <v>310</v>
      </c>
      <c r="M55" s="6" t="s">
        <v>279</v>
      </c>
    </row>
    <row r="56" spans="1:13" ht="12.75" customHeight="1">
      <c r="A56" s="4"/>
      <c r="B56" s="9">
        <v>51</v>
      </c>
      <c r="C56" s="5" t="s">
        <v>231</v>
      </c>
      <c r="D56" s="5">
        <v>145</v>
      </c>
      <c r="E56" s="5" t="s">
        <v>30</v>
      </c>
      <c r="F56" s="6" t="s">
        <v>260</v>
      </c>
      <c r="G56" s="6" t="s">
        <v>261</v>
      </c>
      <c r="H56" s="6" t="s">
        <v>262</v>
      </c>
      <c r="I56" s="6" t="s">
        <v>263</v>
      </c>
      <c r="J56" s="6" t="s">
        <v>264</v>
      </c>
      <c r="K56" s="6" t="s">
        <v>347</v>
      </c>
      <c r="L56" s="6" t="s">
        <v>300</v>
      </c>
      <c r="M56" s="6" t="s">
        <v>279</v>
      </c>
    </row>
    <row r="57" spans="1:13" ht="12.75" customHeight="1">
      <c r="A57" s="4"/>
      <c r="B57" s="9">
        <v>52</v>
      </c>
      <c r="C57" s="5" t="s">
        <v>231</v>
      </c>
      <c r="D57" s="5">
        <v>145</v>
      </c>
      <c r="E57" s="5" t="s">
        <v>52</v>
      </c>
      <c r="F57" s="6" t="s">
        <v>265</v>
      </c>
      <c r="G57" s="6" t="s">
        <v>258</v>
      </c>
      <c r="H57" s="6" t="s">
        <v>160</v>
      </c>
      <c r="I57" s="6" t="s">
        <v>34</v>
      </c>
      <c r="J57" s="6" t="s">
        <v>266</v>
      </c>
      <c r="K57" s="6" t="s">
        <v>280</v>
      </c>
      <c r="L57" s="6" t="s">
        <v>323</v>
      </c>
      <c r="M57" s="6" t="s">
        <v>279</v>
      </c>
    </row>
    <row r="58" spans="1:13" ht="12.75" customHeight="1">
      <c r="A58" s="4"/>
      <c r="B58" s="9">
        <v>53</v>
      </c>
      <c r="C58" s="5" t="s">
        <v>231</v>
      </c>
      <c r="D58" s="5">
        <v>145</v>
      </c>
      <c r="E58" s="5" t="s">
        <v>52</v>
      </c>
      <c r="F58" s="6" t="s">
        <v>267</v>
      </c>
      <c r="G58" s="6" t="s">
        <v>268</v>
      </c>
      <c r="H58" s="6" t="s">
        <v>165</v>
      </c>
      <c r="I58" s="6" t="s">
        <v>34</v>
      </c>
      <c r="J58" s="6" t="s">
        <v>269</v>
      </c>
      <c r="K58" s="6" t="s">
        <v>348</v>
      </c>
      <c r="L58" s="6" t="s">
        <v>310</v>
      </c>
      <c r="M58" s="6" t="s">
        <v>279</v>
      </c>
    </row>
    <row r="59" spans="1:13" ht="12.75" customHeight="1">
      <c r="A59" s="4"/>
      <c r="B59" s="9">
        <v>54</v>
      </c>
      <c r="C59" s="5" t="s">
        <v>231</v>
      </c>
      <c r="D59" s="5">
        <v>145</v>
      </c>
      <c r="E59" s="5" t="s">
        <v>96</v>
      </c>
      <c r="F59" s="6" t="s">
        <v>271</v>
      </c>
      <c r="G59" s="6" t="s">
        <v>110</v>
      </c>
      <c r="H59" s="6" t="s">
        <v>99</v>
      </c>
      <c r="I59" s="6" t="s">
        <v>272</v>
      </c>
      <c r="J59" s="6" t="s">
        <v>273</v>
      </c>
      <c r="K59" s="6" t="s">
        <v>349</v>
      </c>
      <c r="L59" s="6" t="s">
        <v>281</v>
      </c>
      <c r="M59" s="6" t="s">
        <v>279</v>
      </c>
    </row>
    <row r="60" spans="1:13" ht="13.5" thickBot="1">
      <c r="A60" s="1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 t="s">
        <v>0</v>
      </c>
    </row>
    <row r="61" spans="1:13" ht="12.75">
      <c r="A61" s="1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 t="s">
        <v>0</v>
      </c>
    </row>
  </sheetData>
  <sheetProtection/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35" t="s">
        <v>4</v>
      </c>
      <c r="B5" t="e">
        <f>XLR_ERRNAME</f>
        <v>#NAME?</v>
      </c>
    </row>
    <row r="6" spans="1:25" ht="12.75">
      <c r="A6" t="s">
        <v>5</v>
      </c>
      <c r="B6">
        <v>0</v>
      </c>
      <c r="C6" s="36" t="s">
        <v>6</v>
      </c>
      <c r="D6" s="36" t="s">
        <v>7</v>
      </c>
      <c r="E6" s="36" t="s">
        <v>8</v>
      </c>
      <c r="F6" s="36" t="s">
        <v>9</v>
      </c>
      <c r="G6" s="36" t="s">
        <v>10</v>
      </c>
      <c r="H6" s="36" t="s">
        <v>11</v>
      </c>
      <c r="I6" s="36" t="s">
        <v>12</v>
      </c>
      <c r="J6" s="36" t="s">
        <v>13</v>
      </c>
      <c r="K6" s="36" t="s">
        <v>14</v>
      </c>
      <c r="L6" s="36" t="s">
        <v>15</v>
      </c>
      <c r="M6" s="36" t="s">
        <v>16</v>
      </c>
      <c r="N6" s="36" t="s">
        <v>17</v>
      </c>
      <c r="O6" s="36" t="s">
        <v>18</v>
      </c>
      <c r="P6" s="36" t="s">
        <v>19</v>
      </c>
      <c r="Q6" s="36" t="s">
        <v>20</v>
      </c>
      <c r="R6" s="36" t="s">
        <v>21</v>
      </c>
      <c r="S6" s="36" t="s">
        <v>22</v>
      </c>
      <c r="T6" s="36" t="s">
        <v>23</v>
      </c>
      <c r="U6" s="36" t="s">
        <v>24</v>
      </c>
      <c r="V6" s="36" t="s">
        <v>25</v>
      </c>
      <c r="W6" s="36" t="s">
        <v>26</v>
      </c>
      <c r="X6" s="36" t="s">
        <v>27</v>
      </c>
      <c r="Y6" s="36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СПД</cp:lastModifiedBy>
  <cp:lastPrinted>2004-03-27T12:24:18Z</cp:lastPrinted>
  <dcterms:created xsi:type="dcterms:W3CDTF">2003-05-21T15:59:57Z</dcterms:created>
  <dcterms:modified xsi:type="dcterms:W3CDTF">2008-06-13T02:09:19Z</dcterms:modified>
  <cp:category/>
  <cp:version/>
  <cp:contentType/>
  <cp:contentStatus/>
</cp:coreProperties>
</file>